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徐伟杰\Desktop\"/>
    </mc:Choice>
  </mc:AlternateContent>
  <xr:revisionPtr revIDLastSave="0" documentId="13_ncr:1_{C4B9D843-8370-4F81-A82F-E4D991619F3F}" xr6:coauthVersionLast="47" xr6:coauthVersionMax="47" xr10:uidLastSave="{00000000-0000-0000-0000-000000000000}"/>
  <bookViews>
    <workbookView xWindow="28680" yWindow="-120" windowWidth="29040" windowHeight="15840" xr2:uid="{00000000-000D-0000-FFFF-FFFF00000000}"/>
  </bookViews>
  <sheets>
    <sheet name="学习成绩" sheetId="1" r:id="rId1"/>
    <sheet name="德育加分" sheetId="3" r:id="rId2"/>
    <sheet name="智育加分" sheetId="4" r:id="rId3"/>
    <sheet name="文体加分"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U66" i="4" l="1"/>
  <c r="K15" i="1" l="1"/>
  <c r="K16" i="1"/>
  <c r="K31" i="1"/>
  <c r="K32" i="1"/>
  <c r="K47" i="1"/>
  <c r="K48" i="1"/>
  <c r="K63" i="1"/>
  <c r="K64" i="1"/>
  <c r="G11" i="1"/>
  <c r="G27" i="1"/>
  <c r="G42" i="1"/>
  <c r="G44" i="1"/>
  <c r="G58" i="1"/>
  <c r="G60" i="1"/>
  <c r="CU64" i="4"/>
  <c r="CU65" i="4"/>
  <c r="CU63" i="4"/>
  <c r="CU62" i="4"/>
  <c r="CM60" i="4"/>
  <c r="CU55" i="4"/>
  <c r="CU56" i="4"/>
  <c r="CU57" i="4"/>
  <c r="CU58" i="4"/>
  <c r="CU59" i="4"/>
  <c r="CU60" i="4"/>
  <c r="CU61" i="4"/>
  <c r="CU43" i="4"/>
  <c r="CU44" i="4"/>
  <c r="CU45" i="4"/>
  <c r="CU46" i="4"/>
  <c r="CU47" i="4"/>
  <c r="CU48" i="4"/>
  <c r="CU49" i="4"/>
  <c r="CU50" i="4"/>
  <c r="CU51" i="4"/>
  <c r="CU52" i="4"/>
  <c r="CU53" i="4"/>
  <c r="CU54" i="4"/>
  <c r="CU42" i="4"/>
  <c r="CU38" i="4"/>
  <c r="CU39" i="4"/>
  <c r="CU40" i="4"/>
  <c r="CU41" i="4"/>
  <c r="CU37" i="4"/>
  <c r="CU36" i="4"/>
  <c r="CU35" i="4"/>
  <c r="CU27" i="4"/>
  <c r="CU28" i="4"/>
  <c r="CU29" i="4"/>
  <c r="CU30" i="4"/>
  <c r="CU31" i="4"/>
  <c r="CU32" i="4"/>
  <c r="CU33" i="4"/>
  <c r="CU34" i="4"/>
  <c r="CU25" i="4"/>
  <c r="CU26" i="4"/>
  <c r="CU24" i="4"/>
  <c r="BW65" i="4"/>
  <c r="BW66" i="4"/>
  <c r="BW60" i="4"/>
  <c r="BW61" i="4"/>
  <c r="BW62" i="4"/>
  <c r="BW63" i="4"/>
  <c r="BW64" i="4"/>
  <c r="BW56" i="4"/>
  <c r="BW57" i="4"/>
  <c r="BW58" i="4"/>
  <c r="BW59" i="4"/>
  <c r="BW55" i="4"/>
  <c r="BW54" i="4"/>
  <c r="BW51" i="4"/>
  <c r="BW50" i="4"/>
  <c r="BW48" i="4"/>
  <c r="BW46" i="4"/>
  <c r="BW39" i="4"/>
  <c r="BW40" i="4"/>
  <c r="BW41" i="4"/>
  <c r="BW42" i="4"/>
  <c r="BW43" i="4"/>
  <c r="BW44" i="4"/>
  <c r="BW38" i="4"/>
  <c r="BW31" i="4"/>
  <c r="BW32" i="4"/>
  <c r="BW33" i="4"/>
  <c r="BW34" i="4"/>
  <c r="BW30" i="4"/>
  <c r="BW29" i="4"/>
  <c r="BW27" i="4"/>
  <c r="BW28" i="4"/>
  <c r="BW26" i="4"/>
  <c r="BW25" i="4"/>
  <c r="BW24" i="4"/>
  <c r="BW17" i="4"/>
  <c r="BW18" i="4"/>
  <c r="BW19" i="4"/>
  <c r="BW20" i="4"/>
  <c r="BW21" i="4"/>
  <c r="BW22" i="4"/>
  <c r="BW23" i="4"/>
  <c r="BW3" i="4"/>
  <c r="BW4" i="4"/>
  <c r="BW5" i="4"/>
  <c r="BW6" i="4"/>
  <c r="BW7" i="4"/>
  <c r="BW8" i="4"/>
  <c r="BW9" i="4"/>
  <c r="CU9" i="4" s="1"/>
  <c r="BW10" i="4"/>
  <c r="BW11" i="4"/>
  <c r="BW12" i="4"/>
  <c r="CU12" i="4" s="1"/>
  <c r="BW13" i="4"/>
  <c r="BW14" i="4"/>
  <c r="CU14" i="4" s="1"/>
  <c r="BW15" i="4"/>
  <c r="CU15" i="4" s="1"/>
  <c r="BW16" i="4"/>
  <c r="CU16" i="4" s="1"/>
  <c r="CU21" i="4"/>
  <c r="CU22" i="4"/>
  <c r="CU23" i="4"/>
  <c r="CU17" i="4"/>
  <c r="CU18" i="4"/>
  <c r="CU19" i="4"/>
  <c r="CU20" i="4"/>
  <c r="CU7" i="4"/>
  <c r="CU8" i="4"/>
  <c r="CU10" i="4"/>
  <c r="CU11" i="4"/>
  <c r="CU13" i="4"/>
  <c r="CU4" i="4"/>
  <c r="CU5" i="4"/>
  <c r="CU6" i="4"/>
  <c r="CU3" i="4"/>
  <c r="F3" i="1"/>
  <c r="G3" i="1" s="1"/>
  <c r="F4" i="1"/>
  <c r="G4" i="1" s="1"/>
  <c r="F5" i="1"/>
  <c r="G5" i="1" s="1"/>
  <c r="F6" i="1"/>
  <c r="G6" i="1" s="1"/>
  <c r="F7" i="1"/>
  <c r="G7" i="1" s="1"/>
  <c r="F8" i="1"/>
  <c r="G8" i="1" s="1"/>
  <c r="F9" i="1"/>
  <c r="G9" i="1" s="1"/>
  <c r="F10" i="1"/>
  <c r="G10" i="1" s="1"/>
  <c r="F11" i="1"/>
  <c r="F12" i="1"/>
  <c r="G12" i="1" s="1"/>
  <c r="F13" i="1"/>
  <c r="G13" i="1" s="1"/>
  <c r="F14" i="1"/>
  <c r="G14"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F28" i="1"/>
  <c r="G28" i="1" s="1"/>
  <c r="F29" i="1"/>
  <c r="G29" i="1" s="1"/>
  <c r="F30" i="1"/>
  <c r="G30" i="1" s="1"/>
  <c r="F31" i="1"/>
  <c r="G31" i="1" s="1"/>
  <c r="F32" i="1"/>
  <c r="G32" i="1" s="1"/>
  <c r="F33" i="1"/>
  <c r="G33" i="1" s="1"/>
  <c r="F34" i="1"/>
  <c r="G34" i="1" s="1"/>
  <c r="F35" i="1"/>
  <c r="F36" i="1"/>
  <c r="G36" i="1" s="1"/>
  <c r="F37" i="1"/>
  <c r="G37" i="1" s="1"/>
  <c r="F38" i="1"/>
  <c r="G38" i="1" s="1"/>
  <c r="F39" i="1"/>
  <c r="G39" i="1" s="1"/>
  <c r="F40" i="1"/>
  <c r="G40" i="1" s="1"/>
  <c r="F41" i="1"/>
  <c r="G41" i="1" s="1"/>
  <c r="F42" i="1"/>
  <c r="F43" i="1"/>
  <c r="G43" i="1" s="1"/>
  <c r="F44" i="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F59" i="1"/>
  <c r="G59" i="1" s="1"/>
  <c r="F60" i="1"/>
  <c r="F61" i="1"/>
  <c r="G61" i="1" s="1"/>
  <c r="F62" i="1"/>
  <c r="G62" i="1" s="1"/>
  <c r="F63" i="1"/>
  <c r="G63" i="1" s="1"/>
  <c r="F64" i="1"/>
  <c r="G64" i="1" s="1"/>
  <c r="F65" i="1"/>
  <c r="G65" i="1" s="1"/>
  <c r="F2" i="1"/>
  <c r="G2" i="1" s="1"/>
  <c r="J3" i="1"/>
  <c r="K3" i="1" s="1"/>
  <c r="J4" i="1"/>
  <c r="K4" i="1" s="1"/>
  <c r="J5" i="1"/>
  <c r="K5" i="1" s="1"/>
  <c r="J6" i="1"/>
  <c r="K6" i="1" s="1"/>
  <c r="J7" i="1"/>
  <c r="K7" i="1" s="1"/>
  <c r="J8" i="1"/>
  <c r="K8" i="1" s="1"/>
  <c r="J9" i="1"/>
  <c r="K9" i="1" s="1"/>
  <c r="J10" i="1"/>
  <c r="K10" i="1" s="1"/>
  <c r="J11" i="1"/>
  <c r="K11" i="1" s="1"/>
  <c r="J12" i="1"/>
  <c r="K12" i="1" s="1"/>
  <c r="J13" i="1"/>
  <c r="K13" i="1" s="1"/>
  <c r="J14" i="1"/>
  <c r="K14" i="1" s="1"/>
  <c r="J15" i="1"/>
  <c r="J16" i="1"/>
  <c r="J17" i="1"/>
  <c r="J18" i="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J32" i="1"/>
  <c r="J33" i="1"/>
  <c r="J34" i="1"/>
  <c r="J35" i="1"/>
  <c r="K35" i="1" s="1"/>
  <c r="J36" i="1"/>
  <c r="K36" i="1" s="1"/>
  <c r="J37" i="1"/>
  <c r="K37" i="1" s="1"/>
  <c r="J38" i="1"/>
  <c r="K38" i="1" s="1"/>
  <c r="J39" i="1"/>
  <c r="K39" i="1" s="1"/>
  <c r="J40" i="1"/>
  <c r="K40" i="1" s="1"/>
  <c r="J41" i="1"/>
  <c r="K41" i="1" s="1"/>
  <c r="J42" i="1"/>
  <c r="K42" i="1" s="1"/>
  <c r="J43" i="1"/>
  <c r="K43" i="1" s="1"/>
  <c r="J44" i="1"/>
  <c r="K44" i="1" s="1"/>
  <c r="J45" i="1"/>
  <c r="K45" i="1" s="1"/>
  <c r="J46" i="1"/>
  <c r="K46" i="1" s="1"/>
  <c r="J47" i="1"/>
  <c r="J48" i="1"/>
  <c r="J49" i="1"/>
  <c r="J50" i="1"/>
  <c r="J51" i="1"/>
  <c r="K51" i="1" s="1"/>
  <c r="J52" i="1"/>
  <c r="K52" i="1" s="1"/>
  <c r="J53" i="1"/>
  <c r="K53" i="1" s="1"/>
  <c r="J54" i="1"/>
  <c r="K54" i="1" s="1"/>
  <c r="J55" i="1"/>
  <c r="K55" i="1" s="1"/>
  <c r="J56" i="1"/>
  <c r="K56" i="1" s="1"/>
  <c r="J57" i="1"/>
  <c r="K57" i="1" s="1"/>
  <c r="J58" i="1"/>
  <c r="K58" i="1" s="1"/>
  <c r="J59" i="1"/>
  <c r="K59" i="1" s="1"/>
  <c r="J60" i="1"/>
  <c r="K60" i="1" s="1"/>
  <c r="J61" i="1"/>
  <c r="K61" i="1" s="1"/>
  <c r="J62" i="1"/>
  <c r="K62" i="1" s="1"/>
  <c r="J63" i="1"/>
  <c r="J64" i="1"/>
  <c r="J65" i="1"/>
  <c r="J2" i="1"/>
  <c r="N3" i="1"/>
  <c r="N4" i="1"/>
  <c r="N5" i="1"/>
  <c r="N6" i="1"/>
  <c r="N7" i="1"/>
  <c r="N8" i="1"/>
  <c r="N9" i="1"/>
  <c r="N10" i="1"/>
  <c r="N11" i="1"/>
  <c r="N12" i="1"/>
  <c r="N13" i="1"/>
  <c r="N14" i="1"/>
  <c r="N15" i="1"/>
  <c r="N16" i="1"/>
  <c r="O16" i="1" s="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2" i="1"/>
  <c r="R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4" i="3"/>
  <c r="G35" i="1" l="1"/>
  <c r="O63" i="1"/>
  <c r="O61" i="1"/>
  <c r="O47" i="1"/>
  <c r="O45" i="1"/>
  <c r="O29" i="1"/>
  <c r="O13" i="1"/>
  <c r="O31" i="1"/>
  <c r="O15" i="1"/>
  <c r="P15" i="1" s="1"/>
  <c r="O62" i="1"/>
  <c r="P62" i="1" s="1"/>
  <c r="O46" i="1"/>
  <c r="P46" i="1" s="1"/>
  <c r="O30" i="1"/>
  <c r="P30" i="1" s="1"/>
  <c r="O14" i="1"/>
  <c r="P14" i="1" s="1"/>
  <c r="O60" i="1"/>
  <c r="P60" i="1" s="1"/>
  <c r="O44" i="1"/>
  <c r="P44" i="1" s="1"/>
  <c r="O12" i="1"/>
  <c r="P12" i="1" s="1"/>
  <c r="O28" i="1"/>
  <c r="P28" i="1" s="1"/>
  <c r="O59" i="1"/>
  <c r="P59" i="1" s="1"/>
  <c r="O43" i="1"/>
  <c r="O27" i="1"/>
  <c r="O11" i="1"/>
  <c r="P11" i="1" s="1"/>
  <c r="O58" i="1"/>
  <c r="O42" i="1"/>
  <c r="O26" i="1"/>
  <c r="P26" i="1" s="1"/>
  <c r="O10" i="1"/>
  <c r="P45" i="1"/>
  <c r="P29" i="1"/>
  <c r="P13" i="1"/>
  <c r="P63" i="1"/>
  <c r="O57" i="1"/>
  <c r="P57" i="1" s="1"/>
  <c r="O41" i="1"/>
  <c r="P41" i="1" s="1"/>
  <c r="O25" i="1"/>
  <c r="P25" i="1" s="1"/>
  <c r="O9" i="1"/>
  <c r="P9" i="1" s="1"/>
  <c r="O56" i="1"/>
  <c r="O40" i="1"/>
  <c r="O24" i="1"/>
  <c r="P24" i="1" s="1"/>
  <c r="O8" i="1"/>
  <c r="P8" i="1" s="1"/>
  <c r="P43" i="1"/>
  <c r="P27" i="1"/>
  <c r="P47" i="1"/>
  <c r="O55" i="1"/>
  <c r="P55" i="1" s="1"/>
  <c r="O39" i="1"/>
  <c r="P39" i="1" s="1"/>
  <c r="O23" i="1"/>
  <c r="P23" i="1" s="1"/>
  <c r="O7" i="1"/>
  <c r="P7" i="1" s="1"/>
  <c r="P58" i="1"/>
  <c r="P42" i="1"/>
  <c r="P10" i="1"/>
  <c r="O54" i="1"/>
  <c r="P54" i="1" s="1"/>
  <c r="O38" i="1"/>
  <c r="P38" i="1" s="1"/>
  <c r="O22" i="1"/>
  <c r="P22" i="1" s="1"/>
  <c r="O6" i="1"/>
  <c r="P6" i="1" s="1"/>
  <c r="P61" i="1"/>
  <c r="P31" i="1"/>
  <c r="O53" i="1"/>
  <c r="O37" i="1"/>
  <c r="P37" i="1" s="1"/>
  <c r="O21" i="1"/>
  <c r="P21" i="1" s="1"/>
  <c r="O5" i="1"/>
  <c r="P5" i="1" s="1"/>
  <c r="P56" i="1"/>
  <c r="P40" i="1"/>
  <c r="P16" i="1"/>
  <c r="O52" i="1"/>
  <c r="P52" i="1" s="1"/>
  <c r="O36" i="1"/>
  <c r="P36" i="1" s="1"/>
  <c r="O20" i="1"/>
  <c r="P20" i="1" s="1"/>
  <c r="O4" i="1"/>
  <c r="P4" i="1" s="1"/>
  <c r="O51" i="1"/>
  <c r="P51" i="1" s="1"/>
  <c r="O35" i="1"/>
  <c r="P35" i="1" s="1"/>
  <c r="O19" i="1"/>
  <c r="P19" i="1" s="1"/>
  <c r="O3" i="1"/>
  <c r="P3" i="1"/>
  <c r="O2" i="1"/>
  <c r="O50" i="1"/>
  <c r="O34" i="1"/>
  <c r="O18" i="1"/>
  <c r="O65" i="1"/>
  <c r="O49" i="1"/>
  <c r="O33" i="1"/>
  <c r="O17" i="1"/>
  <c r="P53" i="1"/>
  <c r="O64" i="1"/>
  <c r="P64" i="1" s="1"/>
  <c r="O48" i="1"/>
  <c r="P48" i="1" s="1"/>
  <c r="O32" i="1"/>
  <c r="P32" i="1" s="1"/>
  <c r="K2" i="1"/>
  <c r="K50" i="1"/>
  <c r="K34" i="1"/>
  <c r="K18" i="1"/>
  <c r="K65" i="1"/>
  <c r="K49" i="1"/>
  <c r="K33" i="1"/>
  <c r="K17" i="1"/>
  <c r="R60" i="4"/>
  <c r="CT54" i="4"/>
  <c r="AM54" i="4"/>
  <c r="AF54" i="4"/>
  <c r="Y54" i="4"/>
  <c r="CM26" i="4"/>
  <c r="AF12" i="4"/>
  <c r="Y12" i="4"/>
  <c r="R12" i="4"/>
  <c r="P33" i="1" l="1"/>
  <c r="P49" i="1"/>
  <c r="P18" i="1"/>
  <c r="P65" i="1"/>
  <c r="P50" i="1"/>
  <c r="P2" i="1"/>
  <c r="P17" i="1"/>
  <c r="P34" i="1"/>
</calcChain>
</file>

<file path=xl/sharedStrings.xml><?xml version="1.0" encoding="utf-8"?>
<sst xmlns="http://schemas.openxmlformats.org/spreadsheetml/2006/main" count="1279" uniqueCount="606">
  <si>
    <t>序号</t>
  </si>
  <si>
    <t>姓名</t>
  </si>
  <si>
    <t>学号</t>
  </si>
  <si>
    <t>智育综测</t>
  </si>
  <si>
    <t>智育加分</t>
  </si>
  <si>
    <t>智育总分</t>
  </si>
  <si>
    <t>智育分</t>
  </si>
  <si>
    <t>德育综测</t>
  </si>
  <si>
    <t>德育加分</t>
  </si>
  <si>
    <t>德育总分</t>
  </si>
  <si>
    <t>德育分</t>
  </si>
  <si>
    <t>文体综测</t>
  </si>
  <si>
    <t>文体加分</t>
  </si>
  <si>
    <t>文体总分</t>
  </si>
  <si>
    <t>文体活动分</t>
  </si>
  <si>
    <t>总成绩</t>
  </si>
  <si>
    <t>孔肖阳</t>
  </si>
  <si>
    <t>邹予桐</t>
  </si>
  <si>
    <t>冯仕杰</t>
  </si>
  <si>
    <t>殷梦凡</t>
  </si>
  <si>
    <t>薛其州</t>
  </si>
  <si>
    <t>李硕凡</t>
  </si>
  <si>
    <t>谢泽睿</t>
  </si>
  <si>
    <t>曹越</t>
  </si>
  <si>
    <t>李鹏飞</t>
  </si>
  <si>
    <t>孙冬</t>
  </si>
  <si>
    <t>修浩</t>
  </si>
  <si>
    <t>李东泽</t>
  </si>
  <si>
    <t>黄可儿</t>
  </si>
  <si>
    <t>吕明珠</t>
  </si>
  <si>
    <t>包若凝</t>
  </si>
  <si>
    <t>柳楠</t>
  </si>
  <si>
    <t>徐伟杰</t>
  </si>
  <si>
    <t>王鑫</t>
  </si>
  <si>
    <t>许关欣</t>
  </si>
  <si>
    <t>李之辉</t>
  </si>
  <si>
    <t>刘玉佩</t>
  </si>
  <si>
    <t>黄萌</t>
  </si>
  <si>
    <t>陈冬冬</t>
  </si>
  <si>
    <t>郑蓉蓉</t>
  </si>
  <si>
    <t>于洋</t>
  </si>
  <si>
    <t>王智远</t>
  </si>
  <si>
    <t>李瑞</t>
  </si>
  <si>
    <t>熊东</t>
  </si>
  <si>
    <t>赵飞龙</t>
  </si>
  <si>
    <t>吴昊峰</t>
  </si>
  <si>
    <t>刘璐</t>
  </si>
  <si>
    <t>陈靖</t>
  </si>
  <si>
    <t>夏添</t>
  </si>
  <si>
    <t>李晓涵</t>
  </si>
  <si>
    <t>谢浩东</t>
  </si>
  <si>
    <t>于春晖</t>
  </si>
  <si>
    <t>张浩楠</t>
  </si>
  <si>
    <t>陈霖</t>
  </si>
  <si>
    <t>刘莎莎</t>
  </si>
  <si>
    <t>张瑞</t>
  </si>
  <si>
    <t>张世源</t>
  </si>
  <si>
    <t>姜梁妍</t>
  </si>
  <si>
    <t>刘申宁</t>
  </si>
  <si>
    <t>杨若宸</t>
  </si>
  <si>
    <t>蔡进</t>
  </si>
  <si>
    <t>陈欢</t>
  </si>
  <si>
    <t>王明龙</t>
  </si>
  <si>
    <t>卜禹豪</t>
  </si>
  <si>
    <t>李建</t>
  </si>
  <si>
    <t>南睿</t>
  </si>
  <si>
    <t>司道润</t>
  </si>
  <si>
    <t>高宁晗</t>
  </si>
  <si>
    <t>余望</t>
  </si>
  <si>
    <t>聂林春</t>
  </si>
  <si>
    <t>高照</t>
  </si>
  <si>
    <t>陈子康</t>
  </si>
  <si>
    <t>安思莹</t>
  </si>
  <si>
    <t>蒋乾民</t>
  </si>
  <si>
    <t>冯龙</t>
  </si>
  <si>
    <t>邹义儒</t>
  </si>
  <si>
    <t>褚俊杰</t>
  </si>
  <si>
    <t>李蕊</t>
  </si>
  <si>
    <t>许振彬</t>
  </si>
  <si>
    <t>孔倩</t>
  </si>
  <si>
    <t>蒋郑峰</t>
  </si>
  <si>
    <t>杨昌泽</t>
  </si>
  <si>
    <t>学生团体及班级干部</t>
  </si>
  <si>
    <t>校级、市（部）级、国家级先进集体成员（如有多项自行加列）</t>
  </si>
  <si>
    <t>志愿服务奖励分</t>
  </si>
  <si>
    <t>总加分</t>
  </si>
  <si>
    <t>第一项</t>
  </si>
  <si>
    <t>第二项（*0.2系数）</t>
  </si>
  <si>
    <t>总计</t>
  </si>
  <si>
    <t>先进集体成员</t>
  </si>
  <si>
    <t>先进个人</t>
  </si>
  <si>
    <t>2023-2024累计志愿时长</t>
  </si>
  <si>
    <t>加分</t>
  </si>
  <si>
    <t>项目</t>
  </si>
  <si>
    <t>级别</t>
  </si>
  <si>
    <t>宿舍长</t>
  </si>
  <si>
    <t>宣传委员</t>
  </si>
  <si>
    <t>三好学生、优秀研究生</t>
  </si>
  <si>
    <t>校级</t>
  </si>
  <si>
    <t>工艺研第三党支部纪检委员</t>
  </si>
  <si>
    <t>优秀学生干部、暑期社会实践先进个人</t>
  </si>
  <si>
    <t>工程研第四党支部书记</t>
  </si>
  <si>
    <t>中国石油大学（北京）三好学生；中国石油大学（北京）优秀研究生</t>
  </si>
  <si>
    <t>团支书</t>
  </si>
  <si>
    <t>三好学生、优秀班干部</t>
  </si>
  <si>
    <t>心理委员</t>
  </si>
  <si>
    <t>工程研第一党支部副书记</t>
  </si>
  <si>
    <t>实验室安全技能大赛</t>
  </si>
  <si>
    <t>二等奖</t>
  </si>
  <si>
    <t>三好学生</t>
  </si>
  <si>
    <t>体委</t>
  </si>
  <si>
    <t xml:space="preserve"> </t>
  </si>
  <si>
    <t>班级</t>
  </si>
  <si>
    <t>学术成果</t>
  </si>
  <si>
    <t>学术会议</t>
  </si>
  <si>
    <t>专利</t>
  </si>
  <si>
    <t>科技创新、学科竞赛</t>
  </si>
  <si>
    <t>总计加分</t>
  </si>
  <si>
    <t>文章标题（1)</t>
  </si>
  <si>
    <t>第一作者（是/否）</t>
  </si>
  <si>
    <t>作者名称（请按照作者顺序填写，、号间隔，涉及学生姓名请标红）</t>
  </si>
  <si>
    <t>期刊全称</t>
  </si>
  <si>
    <t>大类分区（JCR、Ei等）</t>
  </si>
  <si>
    <t>分区</t>
  </si>
  <si>
    <t>文章标题(2)</t>
  </si>
  <si>
    <t>文章标题（3)</t>
  </si>
  <si>
    <t>是否为第一作者</t>
  </si>
  <si>
    <t>文章标题（4)</t>
  </si>
  <si>
    <t>文章标题（5)</t>
  </si>
  <si>
    <t>文章标题（6)</t>
  </si>
  <si>
    <t>文章标题（7)</t>
  </si>
  <si>
    <t>文章标题（8)</t>
  </si>
  <si>
    <t>文章标题（9)</t>
  </si>
  <si>
    <t>文章标题（10)</t>
  </si>
  <si>
    <t>会议名称</t>
  </si>
  <si>
    <t>参会类型（发表论文摘要、口头、海报）</t>
  </si>
  <si>
    <t>论文题目</t>
  </si>
  <si>
    <t>会议级别</t>
  </si>
  <si>
    <t>分档</t>
  </si>
  <si>
    <t>备注</t>
  </si>
  <si>
    <t>专利名称</t>
  </si>
  <si>
    <t>国家/国际</t>
  </si>
  <si>
    <t>导师第一、本人第二（是/否）</t>
  </si>
  <si>
    <t>授权（是/否）</t>
  </si>
  <si>
    <t>公开号</t>
  </si>
  <si>
    <t>申请号</t>
  </si>
  <si>
    <t>竞赛名称</t>
  </si>
  <si>
    <t>主办单位</t>
  </si>
  <si>
    <t>竞赛级别</t>
  </si>
  <si>
    <t>获奖等级</t>
  </si>
  <si>
    <t>团队成员（队长在第一位，自己的名字标红）</t>
  </si>
  <si>
    <t>Preparation and optimization of dendritic Ni/Y-silica composite catalysts for naphthalene hydrocracking to BTX</t>
  </si>
  <si>
    <t>是</t>
  </si>
  <si>
    <t>Journal of Catalysis</t>
  </si>
  <si>
    <t>JCR</t>
  </si>
  <si>
    <t>Pore-Structure Engineering of Hierarchical Ni/Y Catalysts for the Enhanced Selective Hydrocracking of Naphthalene to BTX</t>
  </si>
  <si>
    <t>ACS Sustainable Chemistry &amp; Engineering</t>
  </si>
  <si>
    <t>Regulating metal-acid active sites in hierarchical porous Ni/Y for selective hydrocracking of naphthalene</t>
  </si>
  <si>
    <t>Carbon Resources Conversion</t>
  </si>
  <si>
    <t>Engineering the pore structure of hierarchical silica via simple mechanical shear for the enhanced selective hydrogenation of naphthalene</t>
  </si>
  <si>
    <t>否</t>
  </si>
  <si>
    <t>Fuel</t>
  </si>
  <si>
    <t>Hierarchical catalysts with controllable C-C and C-O bond activation ability for selective hydrogenation of oleic acid</t>
  </si>
  <si>
    <t>AIChE Journal</t>
  </si>
  <si>
    <t>One-pot template-free green synthesis of mesoporous amorphous silica-alumina for enhanced hydrogen storage in naphthalene</t>
  </si>
  <si>
    <t>Revealing the mechanism of selective hydrogenation of oleic acid on bifunctional hierarchical catalysts</t>
  </si>
  <si>
    <t>Rational design of hierarchical porous structure of ZSM-22 for boosting high-efficiency selective hydrogenation of oleic acid to jet fuel</t>
  </si>
  <si>
    <t>Chemical Engineering Journal</t>
  </si>
  <si>
    <t>Insights into the roles of Niδ+ species on the selective hydrogenation of oleic acid to jet fuel</t>
  </si>
  <si>
    <t>Liquid-liquid extraction and separation mechanism of aromatics and alkanes by ionic liquids</t>
  </si>
  <si>
    <t>Separation and Purification Technology</t>
  </si>
  <si>
    <t>投稿当年中科院1区</t>
  </si>
  <si>
    <t>ACS Omega</t>
  </si>
  <si>
    <t>可再生能源电解水制氢-低温低压合成氨万吨级工业示范流程设计</t>
  </si>
  <si>
    <t>化工学报</t>
  </si>
  <si>
    <t>EI</t>
  </si>
  <si>
    <t>铝铜双金属离子液体在1-己烯/正己烷分离中的应用</t>
  </si>
  <si>
    <t>亚铜基离子液体/乙二醇复配萃取剂分离液体烯烃/烷烃</t>
  </si>
  <si>
    <t>化工进展</t>
  </si>
  <si>
    <t>CuAlCl4-二甲苯络合物晶体结构及二元固液相平衡测定</t>
  </si>
  <si>
    <t>CuAlCl4络合-熔融结晶法分离混合二甲苯中的对二甲苯</t>
  </si>
  <si>
    <t>过程工程学报</t>
  </si>
  <si>
    <t>中文核心</t>
  </si>
  <si>
    <t>一种用于分离催化裂化轻汽油或催化裂解 轻汽油中烯烃的离子液体萃取剂及其应用</t>
  </si>
  <si>
    <t>国家发明专利</t>
  </si>
  <si>
    <t>CN 118909662 A</t>
  </si>
  <si>
    <t xml:space="preserve">202411138956.8
</t>
  </si>
  <si>
    <t>第十四届研究生学术论坛</t>
  </si>
  <si>
    <t>中国石油大学（北京）化学工程与环境学院</t>
  </si>
  <si>
    <t>第二十一届国际分子筛学术大会</t>
  </si>
  <si>
    <t>口头</t>
  </si>
  <si>
    <t>TS-1/FDU-12 micro-mesoporous composites by nano-assembly method for efficient hydrodesulfurization of dibenzothiophene</t>
  </si>
  <si>
    <t>国际</t>
  </si>
  <si>
    <t>一种无定形硅铝催化剂及其制备方法和应用</t>
  </si>
  <si>
    <t>国家</t>
  </si>
  <si>
    <t>CN 119114063 A</t>
  </si>
  <si>
    <t>202411181350.2</t>
  </si>
  <si>
    <t xml:space="preserve">Interpretable prediction of viscosity and CO2 absorption rate of amine solvents combined with molecular dynamics simulations and machine learning. </t>
  </si>
  <si>
    <t>Chemical Engineering Science</t>
  </si>
  <si>
    <t>基于分子动力学模拟的胺溶剂碳捕集过程自扩散系数研究</t>
  </si>
  <si>
    <t>第12届世界化学工程大会暨第21届亚太化工联盟大会</t>
  </si>
  <si>
    <t>墙报</t>
  </si>
  <si>
    <t>Interpretable prediction of CO2 capture properties of amine solvents combined with molecular dynamics simulations and machine learning</t>
  </si>
  <si>
    <t>中国石油大学（北京）</t>
  </si>
  <si>
    <t>三等奖</t>
  </si>
  <si>
    <t>Industrial &amp; Engineering Chemistry Research</t>
  </si>
  <si>
    <t>1.第十三届（2025年）全国流态化会议暨颗粒技术会议 2.第四届全国过程模拟与仿真学术会议 3.第十届中英国际颗粒技术论坛</t>
  </si>
  <si>
    <t xml:space="preserve">1.口头 2.口头 3.墙报 </t>
  </si>
  <si>
    <t>1.不同流态化域内气相扩散和传热的对比研究2.RTC反应器内气固两相流的模拟研究 3.Comparative study on gas-phase diffusion and heat transfer in different fluidization regimes</t>
  </si>
  <si>
    <t>1.基于成环反应的石油烯烃精确机构表征；
2.Identification of double bond positions in olefin by the Charge-TaggingPatern'-Büchi reaction and ultra-high-resolution mass spectrometry
3.Metabolomic Profiling of Human Metabolic Responses to HighAltitude Hypoxic Environment
4.Characterization of Olefin Structure in Petroleumby Chemical Derivatization</t>
  </si>
  <si>
    <t>1.CN120539319A
2.CN120539317A
3.CN120539318A</t>
  </si>
  <si>
    <t>Hybrid deep learning framework with spatiotemporal pattern extraction for decant oil solid content soft sensor development in fluid catalytic cracking units</t>
  </si>
  <si>
    <t>Petroleum Science</t>
  </si>
  <si>
    <t>一区</t>
  </si>
  <si>
    <t xml:space="preserve"> Chinese Journal of Chemical Engineering</t>
  </si>
  <si>
    <t>Multimode residual monitoring of particle concentration in flue gas from Fluid Catalytic Cracking regenerator</t>
  </si>
  <si>
    <t>Control EngineeringPractice</t>
  </si>
  <si>
    <t>Enhancing Cyclone Separator Performance via Computational Fluid Dynamics and Intelligent Optimization: 
Synergizing Design of Experiments, Machine Learning, and Multi-Objective Genetic Algorithms</t>
  </si>
  <si>
    <t>Processes</t>
  </si>
  <si>
    <t>基于自编码器和多尺度符号转移熵的FCC沉降器跑剂故障检测</t>
  </si>
  <si>
    <t>基于CFD模拟的催化裂化沉降器跑剂异常诊断</t>
  </si>
  <si>
    <t>1. 第十二届世界化学工程大会暨第21届亚太化工联盟大会               2. 2024国家工业软件大会</t>
  </si>
  <si>
    <t>1. Knowledge-Enhanced Fault Detection and Diagnosis for FCCUs Decant Oil Circulation System: Reinforcement Learning-based Causal Embedding in VAE and Bayesian Methods                                                                                                     2. 一种集成知识与数据驱动的催化分馏塔结焦风险监测框架</t>
  </si>
  <si>
    <t>1.国际          2.全国</t>
  </si>
  <si>
    <t>海报</t>
  </si>
  <si>
    <t>Schedule Optimization of Hydrogen Production System Considering Electrochemical Model of Alkaline electrolyzer</t>
  </si>
  <si>
    <t>Powder Technology</t>
  </si>
  <si>
    <t>二区</t>
  </si>
  <si>
    <t>一种搅拌式颗粒环流耦合反应器、流化床及颗粒环流耦合方法</t>
  </si>
  <si>
    <t>CN119588256A</t>
  </si>
  <si>
    <t>CN202411786966.2</t>
  </si>
  <si>
    <t>轻烃催化裂解过程中影响甲烷生成的因素分析</t>
  </si>
  <si>
    <t>石油学报（石油加工）</t>
  </si>
  <si>
    <t>Microenvironment-driven modulation of steric hindrance and adsorption sites: Unraveling hexane adsorption and diffusion behavior on metal-doped catalysts through SiO2/Al2O3 ratio and metal types</t>
  </si>
  <si>
    <t>Mechanisms of competitive adsorption and diffusion of ethyl sulfide and n-butyl mercaptan with cyclohexene in FAU:MC and MD</t>
  </si>
  <si>
    <t>Chinese Journal of Chemical Engineering</t>
  </si>
  <si>
    <t>三区</t>
  </si>
  <si>
    <t>Synthesis of Ti-modified Al₂O₃ support and its application in CoMoS catalysts for selective hydrogenation of polycyclic aromatic hydrocarbons</t>
  </si>
  <si>
    <t>1区</t>
  </si>
  <si>
    <t>Experiment and catalyst acid property-included molecular level kinetic model for catalytic pyrolysis process.</t>
  </si>
  <si>
    <t>Novel strategy for constructing electron-enriched polymeric vanadium by one-step acid etching to enhance the NH3-SCR activity and sulfur resistance</t>
  </si>
  <si>
    <t>酸性离子液体H0的测定及盐效应的影响</t>
  </si>
  <si>
    <t>高等学校化学学报</t>
  </si>
  <si>
    <t>Molecular Insights and Process Integration for Efficient Separation of Methanol/Methyl Ethyl Ketone by Ionic Liquid Extractive Distillation</t>
  </si>
  <si>
    <t>A new mechanism for ionic liquid-assisted 2-ethylhexanol extraction of boric acid: Validation through both quantum chemical calculations and experiments</t>
  </si>
  <si>
    <t>发表时一区</t>
  </si>
  <si>
    <t>Exploration of energy-saving processes for the separation of tetrahydrofuran/methanol/water: From separation mechanism to experimental validation</t>
  </si>
  <si>
    <t>否（通讯作者）</t>
  </si>
  <si>
    <t>Jiahui Zhang a,1, Chao Pan a,1, Chunxiao Ren b, Chuanxi Li b, Shiying Di a, Siqi Jiang d, Qizhong Huang a, Na Gao a, Ningning Wang a, Kuo Chang a, Lingcong Kong a, Zhiyuan Wang a,*,Yufeng Hu a,*, Zhichang Liu a,*, Xin Guo c,*</t>
  </si>
  <si>
    <t>Toward mechanistic understanding of highly extraction efficiency for boron from Salt Lake brine: kinetics, mass transfer, and modeling</t>
  </si>
  <si>
    <t>Journal of Chemical Technology &amp; Biotechnology</t>
  </si>
  <si>
    <t>四区</t>
  </si>
  <si>
    <t>一种用于从盐湖卤水中萃取硼酸的助萃取剂及萃取硼酸的方法</t>
  </si>
  <si>
    <t>CN 115920450 B</t>
  </si>
  <si>
    <t>202211581040.0</t>
  </si>
  <si>
    <t>Temperature-controlled self-assembly of Ce-based tubular boron carbon nitride for enhanced tetracyclines adsorption</t>
  </si>
  <si>
    <t>Frontiers of Environmental Science &amp; Engineering</t>
  </si>
  <si>
    <t>Boron nitride modified CuZn-calcinated layered double hydroxides as efficient adsorbents for tetracycline removal</t>
  </si>
  <si>
    <t>一区（发表时）</t>
  </si>
  <si>
    <t>第四届全国能源与环境科技学术会议</t>
  </si>
  <si>
    <t>氧化吸附耦合资源化回收加氢柴油中二苯并噻吩类硫化物</t>
  </si>
  <si>
    <t>全国</t>
  </si>
  <si>
    <t>The 21st International Zeolite Conference</t>
  </si>
  <si>
    <t>Study on the morphology and catalytic properties of Y-type zeolites</t>
  </si>
  <si>
    <t>Enhanced production of lactic acid via glycerol selective oxidation over K-doped Pt/Sn-MFI catalysts</t>
  </si>
  <si>
    <t>Synthesis and consequence of three-dimensionally ordered macroporous Beta zeolite supported NiW catalyst for efficient hydrocracking of 1-methylnaphthalene to BTX</t>
  </si>
  <si>
    <t>Boosting catalytic performance for selective oxidation of glycerol on a low-Pt-content Pt-In/Sn-MFI catalys</t>
  </si>
  <si>
    <t>Titanium carbide-functionalized cobalt selenide as a heterogeneous electro-Fenton cathode catalyst for the degradation of sulfamerazine</t>
  </si>
  <si>
    <t>Frontiers of Materials Science</t>
  </si>
  <si>
    <t>5（10/2=5）</t>
  </si>
  <si>
    <t>Generating singlet oxygen via one-electron oxygen reduction by cobalt oxide composite N, P doped carbon material for degradation of sulfamerazine</t>
  </si>
  <si>
    <t>15（30/2=15）</t>
  </si>
  <si>
    <t>Simultaneous accelerating H2O2 generation and activation via construction of CuS/NiS2 heterostructures in heterogeneous electro-Fenton for sulfamerazine degradation[</t>
  </si>
  <si>
    <t>Journal of Environmental Chemical Engineering</t>
  </si>
  <si>
    <t>2区</t>
  </si>
  <si>
    <t>Synergistically modulating the d-band center of Ni3Se2 via Ce and Fe co-doping for efficient degradation of florfenicol in heterogeneous electro-Fenton process</t>
  </si>
  <si>
    <t xml:space="preserve"> Separation and Purification Technology</t>
  </si>
  <si>
    <t>Anionic regulation Fe/NiOOH electrocatalysts to boost electrooxidation performance of biomass derived 5-hydroxymethylfurfural</t>
  </si>
  <si>
    <t>Junpu An 1 , Hongchen Liu 1 , Fan Yang 1 , Kexin Wei 1 , Chunhui Yu 1 , Siyuan Sun 1 , Yang Sun 1 , Qing Guo 1 , Jianfeng Wang 1 , Chenlin Wang 1 , Jiahui Liu 1 , Kuobo Wang 1 , Yongfeng Li 1</t>
  </si>
  <si>
    <t>Journal of Colloid and Interface Science</t>
  </si>
  <si>
    <t>Construction of MnX (X= P, O, S) nanoparticles embedded in porous carbon/graphene nanocomposite fibers as efficient bifunctional oxygen electrocatalyst for Zn–air batteries</t>
  </si>
  <si>
    <t>Siyuan Sun 1 , Xiaoyun Zhang 1 , Yang Sun 1 , Fan Yang 1 , Tianyu Bai 1 , Cunhui Yu 1 , Kexin Wei 1 , Haojia Zhong 1 , Qiang Wei 1 , Yongfeng Li 1</t>
  </si>
  <si>
    <t>ailoring Oxygen Electrocatalytic Performance via Construction of Iron‐Cobalt Oxides and FeN4 Sites on Hierarchical Carbon Fibers for Efficient Zinc–Air Batteries.</t>
  </si>
  <si>
    <t>Kexin Wei 1 , Fan Yang 1 , Yang Sun 1 , Chunhui Yu 1 , Junpu An 1 , Guang Ma 1 , Yongfeng Li 1</t>
  </si>
  <si>
    <t>Advanced Functional Materials</t>
  </si>
  <si>
    <t>复合降粘剂及其制备方法和应用</t>
  </si>
  <si>
    <t>否、否</t>
  </si>
  <si>
    <t>杨帆,孙衍鹍,于春晖,李永峰</t>
  </si>
  <si>
    <t>授权</t>
  </si>
  <si>
    <t>CN 117304909 B</t>
  </si>
  <si>
    <t>ZL 2023 1 1166525.8</t>
  </si>
  <si>
    <t>纤维素催化转化制乙酰丙酸研究进展</t>
  </si>
  <si>
    <t>化学研究</t>
  </si>
  <si>
    <t>中文科技核心期刊</t>
  </si>
  <si>
    <t>-</t>
  </si>
  <si>
    <t>0.5（1/2=0.5）</t>
  </si>
  <si>
    <t>Tunable built-in electric field of homologous heterojunction regulated by nitrogen doped carbon to enhance water splitting</t>
  </si>
  <si>
    <t>Nano Research</t>
  </si>
  <si>
    <t>16th China-Japan-Korea (CJK) Forum 第16届中日韩研究生论坛</t>
  </si>
  <si>
    <t>国际会议</t>
  </si>
  <si>
    <t>Phase equilibria of gas hydrates: A review of experiments, modeling, and potential trends</t>
  </si>
  <si>
    <t>Rnewable and Sustainable Energy Reviews</t>
  </si>
  <si>
    <t>中科院1区</t>
  </si>
  <si>
    <t>A method to reduce the plugging risk in application of ZIF-8 slurry for energy conservative carbon capture</t>
  </si>
  <si>
    <t>投稿当年中科院2区</t>
  </si>
  <si>
    <t>中科院3区</t>
  </si>
  <si>
    <t>第十二届世界化学工程大会</t>
  </si>
  <si>
    <t>Development and application of software for prediction on gas hydrate phase equilibria</t>
  </si>
  <si>
    <t>Mesh-shaped porous CO2-capturing solution and separation method for CO2 gas</t>
  </si>
  <si>
    <t>WO 2025/103343A1</t>
  </si>
  <si>
    <t>PCT/CN2024/131701</t>
  </si>
  <si>
    <t>30÷2÷2÷8=0.9375</t>
  </si>
  <si>
    <t>Energy</t>
  </si>
  <si>
    <t>Gas Science and Engineering</t>
  </si>
  <si>
    <t>不在2024-2025学年内</t>
  </si>
  <si>
    <t>1(投稿时1区)</t>
  </si>
  <si>
    <t>1、2024二氧化碳捕集、利用与封存(CCUS)国际会议；2、首届地球能源前沿论坛</t>
  </si>
  <si>
    <t>1、国际；2、全国</t>
  </si>
  <si>
    <t>两次会议为2023-2024学年会议，不在此次加分时间内</t>
  </si>
  <si>
    <t>1、CN 116696473 A;2、CN 118746520 A</t>
  </si>
  <si>
    <t>1、202310888314.9；2、202410784380.6</t>
  </si>
  <si>
    <t>第一个专利不在2024-2025学年范围内，因此删去第一项加分。</t>
  </si>
  <si>
    <t>中科院2区</t>
  </si>
  <si>
    <t>仅提供接收函，无DOI未见刊</t>
  </si>
  <si>
    <t>Particuology</t>
  </si>
  <si>
    <t>二元颗粒在气固流化床内流动、混合特性的数值模拟(II)：流场径向分布特性的力学分析</t>
  </si>
  <si>
    <t>甲烷氧化偶联反应在流化床反应器内的流动-反应行为及过程强化</t>
  </si>
  <si>
    <t>化学反应工程与工艺</t>
  </si>
  <si>
    <t>WCCE12-第十二届世界化工大会</t>
  </si>
  <si>
    <t>1、国家；2、国家</t>
  </si>
  <si>
    <t>1、否；2、是</t>
  </si>
  <si>
    <t>1、否；2、否</t>
  </si>
  <si>
    <t>1、是；2、否</t>
  </si>
  <si>
    <t>1、CN 115253934B；2、CN 120169262 A</t>
  </si>
  <si>
    <t>1、202210841189.1；2、202510230684.2</t>
  </si>
  <si>
    <t>第一个专利是2022-2023年的，当时已经加过，因此删去第一项加分。</t>
  </si>
  <si>
    <t>第二届未来颗粒前沿论坛</t>
  </si>
  <si>
    <t>Rigorous modelling and optimization of hybrid absorption-adsorption separation process of H2/CH4 using ZIF-8/glycol/water slurry</t>
  </si>
  <si>
    <t>第一篇之前已经加过</t>
  </si>
  <si>
    <t>Hybrid membrane/adsorption separation of hydrogen-blended natural gas at receiving terminal: Process modelling and multi-objective optimization</t>
  </si>
  <si>
    <t>Rigorous modelling and multi-objective optimization for hybrid absorption-adsorption separation process of CH4/C2H6 using ZIF-8/iso-hexadecane slurry</t>
  </si>
  <si>
    <t>Green Chemical Engineering</t>
  </si>
  <si>
    <t>Economic evaluation of hybrid ZIF-8-based membranes and distillation process for propylene/propane separation</t>
  </si>
  <si>
    <t>Molecular composition of water soluble fraction of petroleum products and crude oils: Insights into groundwater contamination potential and environmental forensics</t>
  </si>
  <si>
    <t>Journal of Environmental Sciences</t>
  </si>
  <si>
    <t>Fingerprinting complex mixed oil spills at refineries: Source identification, quantitative source apportionment, and biodegradation assessment</t>
  </si>
  <si>
    <t>Water Research</t>
  </si>
  <si>
    <t>Rapid visual detection of glutathione in vegetables and distinguishing multiple sulfur-containing compounds by smartphone-assisted sensor based on calcined PPy@CuNi-ZIF-67 nanozyme with enhanced oxidase-like activity</t>
  </si>
  <si>
    <t>Food Chemistry</t>
  </si>
  <si>
    <t>Sensitive measurement of polycyclic aromatic hydrocarbons based on strong enrichment from magnetic covalent organic framework before high performance liquid chromatography analysis</t>
  </si>
  <si>
    <t>Smartphone-assisted visual detection of lincomycin hydrochloride based on Cu-BDC@Ag2O with enhanced oxidase-like activity and laccase-like activity</t>
  </si>
  <si>
    <t>Construction of an ion-imprinted ratiometric fluorescence sensor integrating zirconium-based metal-organic framework and carbon dots for sensitive detection of copper ion</t>
  </si>
  <si>
    <t>Smartphone-assisted array sensor constructed with Cu, Ni doped ZIF-67 nanozyme for specific identification of sulfur-containing compounds and detection of thioglycolic acid</t>
  </si>
  <si>
    <t>Microchemical Journal</t>
  </si>
  <si>
    <t>中华环保联合会自然科学奖</t>
  </si>
  <si>
    <t>中华环保联合会</t>
  </si>
  <si>
    <t>国家级</t>
  </si>
  <si>
    <t>石油加工分子管理平台热力学及分离单元模块开发</t>
  </si>
  <si>
    <t>Experiment and molecular-level kinetic modeling study of catalytic pyrolysis of heavy oil to light olefin</t>
  </si>
  <si>
    <t>中科院</t>
  </si>
  <si>
    <t>Molecular-Level Modeling of Naphtha Continuous Catalytic Reforming Process</t>
  </si>
  <si>
    <t>原油一步法催化裂解制低碳烯烃：实验和反应路径研究</t>
  </si>
  <si>
    <t>1.2024年重质油全国重点实验室学术与文化交流会；2.第四届全国过程模拟与仿真学术会议；3.2024国家工业软件大会；4.2025年SESC-PSE过程系统工程年会</t>
  </si>
  <si>
    <t>墙报/口头/口头/口头</t>
  </si>
  <si>
    <t>Hexane cracking: improving ethylene yield and zeolite stability by hydrothermal urea modification of HZSM-5</t>
  </si>
  <si>
    <t>Energy &amp; Fuels</t>
  </si>
  <si>
    <t>small</t>
  </si>
  <si>
    <t>NATURE COMMUNICATIONS</t>
  </si>
  <si>
    <t>Rapid, selectivity, and reversibility absorption of SO2 via purine-based deep eutectic solvents and thermodynamic analysis</t>
  </si>
  <si>
    <t>Enhancing electrochemical lithium extraction from salt lake by promoting lithium ions transport on LiMn2O4 surfaces with borate oxides</t>
  </si>
  <si>
    <t>1.磷钼蓝反应型萃取剂及其制备方法和应用；2.钒钨酸基界面催化剂及其在油浆催化氧化脱硫中的应用</t>
  </si>
  <si>
    <t>均为国家发明专利</t>
  </si>
  <si>
    <t>是、否</t>
  </si>
  <si>
    <t>1.CN120025848A；2.CN120459968A</t>
  </si>
  <si>
    <t>1.CN202510135976.8；2.CN202510366672.2</t>
  </si>
  <si>
    <t>Ionic liquids Regulating Interfacial Nanobubble Dynamic Behaviors during Hydrogen Evolution Reaction</t>
  </si>
  <si>
    <t>电催化反应电极界面纳微气泡多尺度研究进展</t>
  </si>
  <si>
    <t>北大核心</t>
  </si>
  <si>
    <t>墙报/口头</t>
  </si>
  <si>
    <t>Study on the removal efficiency of hydrate blockage by injection ethylene glycol in vertical pipeline</t>
  </si>
  <si>
    <t>Study on the desalination efficiency of hydrate phase by a pressure-driven filtration method</t>
  </si>
  <si>
    <t>共1</t>
  </si>
  <si>
    <t>chemical engineering journal</t>
  </si>
  <si>
    <t>Industrial &amp; engineering chemistry research</t>
  </si>
  <si>
    <t>大尺度扇柱形反应釜内甲烷水合物降压开采规律研究</t>
  </si>
  <si>
    <t>Fuel(投稿时1区)</t>
  </si>
  <si>
    <t>1.交替注入相变材料和相变乳液开采天然气和碳封存的方法；  2.一种非均质天然气水合物开采模拟装置及强化开采方法；</t>
  </si>
  <si>
    <t>是、是</t>
  </si>
  <si>
    <t>1，ZL 2024 1 1489796.1    2.ZL 2024 1 0360595.5</t>
  </si>
  <si>
    <t>F-Doped CoFe Bimetallic Heterostructure Electrocatalyst
with Ultra-Low Impedance for High-Current-Density
Alkaline Hydrogen Evolution</t>
  </si>
  <si>
    <t>Small</t>
  </si>
  <si>
    <t xml:space="preserve">
Doping La into NiFe LDH/NiS heterostructure achieving high-current-density oxygen evolution for anion exchange membrane water electrolysis</t>
  </si>
  <si>
    <t>Qi Song , Tongguang Xu , Chengxu Tu , Kaili Li , Qian Kong , Gang He , Linglong Yao , Yufan Wang , Hongyu Liu , Tao Wan , Xiaoping Dai , Xin Zhang</t>
  </si>
  <si>
    <t>Novel large-scale integrated non-precious metal electrodes for efficient and stable oxygen evolution reaction at high current density in 2.5 kW anion exchange membrane water electrolysis</t>
  </si>
  <si>
    <t xml:space="preserve">Applied Catalysis B: Environment and Energy </t>
  </si>
  <si>
    <t>SCIENCE CHINA Materials</t>
  </si>
  <si>
    <t>第五届国际能源化学与工程大会</t>
  </si>
  <si>
    <t>ZL 2024 1 0592510.6</t>
  </si>
  <si>
    <t>去年公开今年授权</t>
  </si>
  <si>
    <t>第二十一届微波能应用学术年会</t>
  </si>
  <si>
    <t>论文摘要</t>
  </si>
  <si>
    <t>微波辅助原位催化热解废塑料耦合双金属异位催化重整制氢及碳纳米管</t>
  </si>
  <si>
    <t>一种钛基加氢催化剂及其制备方法和应用</t>
  </si>
  <si>
    <t>CN 116422345 B</t>
  </si>
  <si>
    <t>ZL 2023 1 0561038.5</t>
  </si>
  <si>
    <t>文体加分汇总</t>
  </si>
  <si>
    <t>文艺活动加分</t>
  </si>
  <si>
    <t>体育项目加分</t>
  </si>
  <si>
    <t>项目一</t>
  </si>
  <si>
    <t>项目二</t>
  </si>
  <si>
    <t>合计</t>
  </si>
  <si>
    <t>2024校园网球公开赛女子单打第四名</t>
  </si>
  <si>
    <r>
      <rPr>
        <sz val="11"/>
        <color rgb="FFFF0000"/>
        <rFont val="等线"/>
        <family val="3"/>
        <charset val="134"/>
      </rPr>
      <t>Xiaoyang Kong</t>
    </r>
    <r>
      <rPr>
        <sz val="11"/>
        <color rgb="FF000000"/>
        <rFont val="等线"/>
        <family val="3"/>
        <charset val="134"/>
      </rPr>
      <t>、Zhentao Liu、Yutong Zou、Chunya Wang、Chunming Xu、Xilong Wang</t>
    </r>
  </si>
  <si>
    <r>
      <rPr>
        <b/>
        <sz val="11"/>
        <color rgb="FFFF0000"/>
        <rFont val="等线"/>
        <family val="3"/>
        <charset val="134"/>
      </rPr>
      <t>Xiaoyang Kong</t>
    </r>
    <r>
      <rPr>
        <b/>
        <sz val="11"/>
        <color rgb="FF000000"/>
        <rFont val="等线"/>
        <family val="3"/>
        <charset val="134"/>
      </rPr>
      <t>、Yuyang Li、Zhentao Liu、Yutong Zou、Dongze Li、Jixing Liu、Wei Wang、Chunya Wang、Chunming Xu、Xilong Wang</t>
    </r>
  </si>
  <si>
    <r>
      <rPr>
        <b/>
        <sz val="11"/>
        <color rgb="FFFF0000"/>
        <rFont val="等线"/>
        <family val="3"/>
        <charset val="134"/>
      </rPr>
      <t>Xiaoyang Kong</t>
    </r>
    <r>
      <rPr>
        <b/>
        <sz val="11"/>
        <color rgb="FF000000"/>
        <rFont val="等线"/>
        <family val="3"/>
        <charset val="134"/>
      </rPr>
      <t>、Jinlin Mei、Zhentao Liu、Yutong Zou、Enhua Wang、Wei Wang、Chunya Wang、Chunming Xu、Xilong Wang</t>
    </r>
  </si>
  <si>
    <r>
      <rPr>
        <b/>
        <sz val="11"/>
        <color rgb="FF000000"/>
        <rFont val="等线"/>
        <family val="3"/>
        <charset val="134"/>
      </rPr>
      <t>Enhua Wang、Kai Cheng、Zhentao Liu、</t>
    </r>
    <r>
      <rPr>
        <b/>
        <sz val="11"/>
        <color rgb="FFFF0000"/>
        <rFont val="等线"/>
        <family val="3"/>
        <charset val="134"/>
      </rPr>
      <t>Xiaoyang Kong</t>
    </r>
    <r>
      <rPr>
        <b/>
        <sz val="11"/>
        <color rgb="FF000000"/>
        <rFont val="等线"/>
        <family val="3"/>
        <charset val="134"/>
      </rPr>
      <t>、Wei Wang、Aijun Duan、Xilong Wang</t>
    </r>
  </si>
  <si>
    <r>
      <rPr>
        <b/>
        <sz val="11"/>
        <color rgb="FF000000"/>
        <rFont val="等线"/>
        <family val="3"/>
        <charset val="134"/>
      </rPr>
      <t>Jinlin Mei、Zhentao Liu、Zhengkai Cao、Aocheng Wang、</t>
    </r>
    <r>
      <rPr>
        <b/>
        <sz val="11"/>
        <color rgb="FFFF0000"/>
        <rFont val="等线"/>
        <family val="3"/>
        <charset val="134"/>
      </rPr>
      <t>Xiaoyang Kong</t>
    </r>
    <r>
      <rPr>
        <b/>
        <sz val="11"/>
        <color rgb="FF000000"/>
        <rFont val="等线"/>
        <family val="3"/>
        <charset val="134"/>
      </rPr>
      <t>、Aijun Duan、Chunya Wang、Chunming Xu、Xilong Wang</t>
    </r>
  </si>
  <si>
    <r>
      <rPr>
        <sz val="11"/>
        <color rgb="FF000000"/>
        <rFont val="等线"/>
        <family val="3"/>
        <charset val="134"/>
      </rPr>
      <t>Influence of grain size of acidic NiMo/TS-1 on its catalytic performance for hydrodesulfurization of dibenzothiophenes</t>
    </r>
  </si>
  <si>
    <r>
      <rPr>
        <sz val="10"/>
        <color rgb="FF000000"/>
        <rFont val="Microsoft Yahei"/>
        <family val="2"/>
        <charset val="134"/>
      </rPr>
      <t>Yutong Zou、Chengkun Xiao、</t>
    </r>
    <r>
      <rPr>
        <sz val="10"/>
        <color rgb="FFFF0000"/>
        <rFont val="Microsoft Yahei"/>
        <family val="2"/>
        <charset val="134"/>
      </rPr>
      <t>Xiaoyang Kong</t>
    </r>
    <r>
      <rPr>
        <sz val="10"/>
        <color rgb="FF000000"/>
        <rFont val="Microsoft Yahei"/>
        <family val="2"/>
        <charset val="134"/>
      </rPr>
      <t>、Liang Qiao、Wei Wang、Chunya Wang、Aijun Duan、Chunming Xu、Xilong Wang</t>
    </r>
  </si>
  <si>
    <r>
      <rPr>
        <b/>
        <sz val="11"/>
        <color rgb="FF000000"/>
        <rFont val="等线"/>
        <family val="3"/>
        <charset val="134"/>
      </rPr>
      <t>Dongze Li、Zhentao Liu、Liang Qiao、</t>
    </r>
    <r>
      <rPr>
        <b/>
        <sz val="11"/>
        <color rgb="FFFF0000"/>
        <rFont val="等线"/>
        <family val="3"/>
        <charset val="134"/>
      </rPr>
      <t>Xiaoyang Kong</t>
    </r>
    <r>
      <rPr>
        <b/>
        <sz val="11"/>
        <color rgb="FF000000"/>
        <rFont val="等线"/>
        <family val="3"/>
        <charset val="134"/>
      </rPr>
      <t>、Enhua Wang、Haidong Li、Lili Jin、Chunya Wang、Chunming Xu、Xilong Wang</t>
    </r>
  </si>
  <si>
    <r>
      <rPr>
        <b/>
        <sz val="11"/>
        <color rgb="FF000000"/>
        <rFont val="等线"/>
        <family val="3"/>
        <charset val="134"/>
      </rPr>
      <t xml:space="preserve">Zhentao Liu , Jinlin Mei , </t>
    </r>
    <r>
      <rPr>
        <b/>
        <sz val="11"/>
        <color rgb="FFFF0000"/>
        <rFont val="等线"/>
        <family val="3"/>
        <charset val="134"/>
      </rPr>
      <t>Xiaoyang Kong</t>
    </r>
    <r>
      <rPr>
        <b/>
        <sz val="11"/>
        <color rgb="FF000000"/>
        <rFont val="等线"/>
        <family val="3"/>
        <charset val="134"/>
      </rPr>
      <t xml:space="preserve"> , Dongze Li , Yutong Zou , Chunya Wang , Yanjun Gong , Aijun Duan , Chunming Xu , Xilong Wang</t>
    </r>
  </si>
  <si>
    <r>
      <rPr>
        <b/>
        <sz val="11"/>
        <color rgb="FF000000"/>
        <rFont val="等线"/>
        <family val="3"/>
        <charset val="134"/>
      </rPr>
      <t>Zhentao Liu , Jinlin Mei ,</t>
    </r>
    <r>
      <rPr>
        <b/>
        <sz val="11"/>
        <color rgb="FFFF0000"/>
        <rFont val="等线"/>
        <family val="3"/>
        <charset val="134"/>
      </rPr>
      <t xml:space="preserve"> Xiaoyang Kong</t>
    </r>
    <r>
      <rPr>
        <b/>
        <sz val="11"/>
        <color rgb="FF000000"/>
        <rFont val="等线"/>
        <family val="3"/>
        <charset val="134"/>
      </rPr>
      <t xml:space="preserve"> , Zikang Chen , Dong Li , Haidong Li , Chunya Wang , Yanjun Gong , Chunming Xu , Xilong Wang</t>
    </r>
  </si>
  <si>
    <r>
      <rPr>
        <b/>
        <sz val="11"/>
        <color rgb="FF000000"/>
        <rFont val="等线"/>
        <family val="3"/>
        <charset val="134"/>
      </rPr>
      <t xml:space="preserve">Jinlin Mei , Zhentao Liu , </t>
    </r>
    <r>
      <rPr>
        <b/>
        <sz val="11"/>
        <color rgb="FFFF0000"/>
        <rFont val="等线"/>
        <family val="3"/>
        <charset val="134"/>
      </rPr>
      <t>Xiaoyang Kong</t>
    </r>
    <r>
      <rPr>
        <b/>
        <sz val="11"/>
        <color rgb="FF000000"/>
        <rFont val="等线"/>
        <family val="3"/>
        <charset val="134"/>
      </rPr>
      <t xml:space="preserve"> , Aocheng Wang , Dongze Li , Dong Li , Yanjun Gong , Xiaochun Zhu , Chunming Xu , Xilong Wang</t>
    </r>
  </si>
  <si>
    <r>
      <rPr>
        <sz val="11"/>
        <color rgb="FFFF0000"/>
        <rFont val="等线"/>
        <family val="3"/>
        <charset val="134"/>
      </rPr>
      <t>Mengfan Yin</t>
    </r>
    <r>
      <rPr>
        <sz val="11"/>
        <color rgb="FF000000"/>
        <rFont val="等线"/>
        <family val="3"/>
        <charset val="134"/>
      </rPr>
      <t>, Jiaxin Cui, Han Liu, Rui Zhang *, Tao Zheng, Haiyan Liu, Zhichang Liu, Chunming Xu, Xianghai Meng</t>
    </r>
  </si>
  <si>
    <r>
      <rPr>
        <b/>
        <sz val="11"/>
        <color rgb="FF000000"/>
        <rFont val="等线"/>
        <family val="3"/>
        <charset val="134"/>
      </rPr>
      <t>Efficient Extraction of Olefin from Liquid-Phase Olefin/Alkane</t>
    </r>
    <r>
      <rPr>
        <b/>
        <sz val="11"/>
        <color rgb="FF000000"/>
        <rFont val="等线"/>
        <family val="3"/>
        <charset val="134"/>
      </rPr>
      <t xml:space="preserve">
Mixtures Using Novel Bimetallic Ionic Liquids</t>
    </r>
  </si>
  <si>
    <r>
      <rPr>
        <b/>
        <sz val="11"/>
        <color rgb="FF000000"/>
        <rFont val="等线"/>
        <family val="3"/>
        <charset val="134"/>
      </rPr>
      <t>JiaxinCui,</t>
    </r>
    <r>
      <rPr>
        <b/>
        <sz val="11"/>
        <color rgb="FFFF0000"/>
        <rFont val="等线"/>
        <family val="3"/>
        <charset val="134"/>
      </rPr>
      <t>MengfanYin</t>
    </r>
    <r>
      <rPr>
        <b/>
        <sz val="11"/>
        <color rgb="FF000000"/>
        <rFont val="等线"/>
        <family val="3"/>
        <charset val="134"/>
      </rPr>
      <t>,TaoZheng,HanLiu,RuiZhang,*HaiyanLiu,ZhichangLiu,ChunmingXu,andXianghaiMeng</t>
    </r>
  </si>
  <si>
    <r>
      <rPr>
        <b/>
        <sz val="11"/>
        <color rgb="FFFF0000"/>
        <rFont val="等线"/>
        <family val="3"/>
        <charset val="134"/>
      </rPr>
      <t>殷梦凡</t>
    </r>
    <r>
      <rPr>
        <b/>
        <sz val="11"/>
        <color rgb="FF000000"/>
        <rFont val="等线"/>
        <family val="3"/>
        <charset val="134"/>
      </rPr>
      <t>，王倩，郑涛，姬奎，王绍贵，郭辉，林志强，张睿，孙晖，刘海燕，刘植昌，徐春明，孟祥海，王月平</t>
    </r>
  </si>
  <si>
    <r>
      <rPr>
        <b/>
        <sz val="11"/>
        <color rgb="FF000000"/>
        <rFont val="等线"/>
        <family val="3"/>
        <charset val="134"/>
      </rPr>
      <t>崔家馨，</t>
    </r>
    <r>
      <rPr>
        <b/>
        <sz val="11"/>
        <color rgb="FFFF0000"/>
        <rFont val="等线"/>
        <family val="3"/>
        <charset val="134"/>
      </rPr>
      <t>殷梦凡</t>
    </r>
    <r>
      <rPr>
        <b/>
        <sz val="11"/>
        <color rgb="FF000000"/>
        <rFont val="等线"/>
        <family val="3"/>
        <charset val="134"/>
      </rPr>
      <t>，郑涛，刘晗，张睿，刘植昌，刘海燕，徐春明，孟祥海</t>
    </r>
  </si>
  <si>
    <r>
      <rPr>
        <b/>
        <sz val="11"/>
        <color rgb="FF000000"/>
        <rFont val="等线"/>
        <family val="3"/>
        <charset val="134"/>
      </rPr>
      <t>刘晗，崔家馨，</t>
    </r>
    <r>
      <rPr>
        <b/>
        <sz val="11"/>
        <color rgb="FFFF0000"/>
        <rFont val="等线"/>
        <family val="3"/>
        <charset val="134"/>
      </rPr>
      <t>殷梦凡</t>
    </r>
    <r>
      <rPr>
        <b/>
        <sz val="11"/>
        <color rgb="FF000000"/>
        <rFont val="等线"/>
        <family val="3"/>
        <charset val="134"/>
      </rPr>
      <t>，郑涛，张睿，孟祥海，刘植昌，刘海燕，徐春明</t>
    </r>
  </si>
  <si>
    <r>
      <rPr>
        <b/>
        <sz val="11"/>
        <color rgb="FF000000"/>
        <rFont val="等线"/>
        <family val="3"/>
        <charset val="134"/>
      </rPr>
      <t>刘晗，</t>
    </r>
    <r>
      <rPr>
        <b/>
        <sz val="11"/>
        <color rgb="FFFF0000"/>
        <rFont val="等线"/>
        <family val="3"/>
        <charset val="134"/>
      </rPr>
      <t>殷梦凡</t>
    </r>
    <r>
      <rPr>
        <b/>
        <sz val="11"/>
        <color rgb="FF000000"/>
        <rFont val="等线"/>
        <family val="3"/>
        <charset val="134"/>
      </rPr>
      <t>，崔家馨，郑涛，孟祥海，张睿，刘海燕，刘植昌，徐春明</t>
    </r>
  </si>
  <si>
    <r>
      <rPr>
        <b/>
        <sz val="11"/>
        <color rgb="FF000000"/>
        <rFont val="等线"/>
        <family val="3"/>
        <charset val="134"/>
      </rPr>
      <t>孟祥海　崔家馨　</t>
    </r>
    <r>
      <rPr>
        <b/>
        <sz val="11"/>
        <color rgb="FFFF0000"/>
        <rFont val="等线"/>
        <family val="3"/>
        <charset val="134"/>
      </rPr>
      <t>殷梦凡</t>
    </r>
    <r>
      <rPr>
        <b/>
        <sz val="11"/>
        <color rgb="FF000000"/>
        <rFont val="等线"/>
        <family val="3"/>
        <charset val="134"/>
      </rPr>
      <t>　郑涛　 张睿　刘植昌　刘海燕　徐春明</t>
    </r>
  </si>
  <si>
    <r>
      <rPr>
        <b/>
        <sz val="11"/>
        <color rgb="FF000000"/>
        <rFont val="等线"/>
        <family val="3"/>
        <charset val="134"/>
      </rPr>
      <t>1.中国系统工程学会过程系统工程（SESC-PSE）年会</t>
    </r>
    <r>
      <rPr>
        <b/>
        <sz val="11"/>
        <color rgb="FF000000"/>
        <rFont val="等线"/>
        <family val="3"/>
        <charset val="134"/>
      </rPr>
      <t xml:space="preserve">
2.2024年重质油全国重点实验室学术与文化交流会</t>
    </r>
  </si>
  <si>
    <r>
      <rPr>
        <b/>
        <sz val="11"/>
        <color rgb="FF000000"/>
        <rFont val="等线"/>
        <family val="3"/>
        <charset val="134"/>
      </rPr>
      <t>1.口头</t>
    </r>
    <r>
      <rPr>
        <b/>
        <sz val="11"/>
        <color rgb="FF000000"/>
        <rFont val="等线"/>
        <family val="3"/>
        <charset val="134"/>
      </rPr>
      <t xml:space="preserve">
2.海报</t>
    </r>
  </si>
  <si>
    <r>
      <rPr>
        <b/>
        <sz val="11"/>
        <color rgb="FF000000"/>
        <rFont val="等线"/>
        <family val="3"/>
        <charset val="134"/>
      </rPr>
      <t>1.原油分子层次组成模型构建及原油分子数据库建设</t>
    </r>
    <r>
      <rPr>
        <b/>
        <sz val="11"/>
        <color rgb="FF000000"/>
        <rFont val="等线"/>
        <family val="3"/>
        <charset val="134"/>
      </rPr>
      <t xml:space="preserve">
2.船用燃料油分子组成及黏度预测模型构建</t>
    </r>
  </si>
  <si>
    <r>
      <rPr>
        <b/>
        <sz val="11"/>
        <color rgb="FF000000"/>
        <rFont val="等线"/>
        <family val="3"/>
        <charset val="134"/>
      </rPr>
      <t>1.全国</t>
    </r>
    <r>
      <rPr>
        <b/>
        <sz val="11"/>
        <color rgb="FF000000"/>
        <rFont val="等线"/>
        <family val="3"/>
        <charset val="134"/>
      </rPr>
      <t xml:space="preserve">
2.全国</t>
    </r>
  </si>
  <si>
    <r>
      <rPr>
        <b/>
        <sz val="11"/>
        <color rgb="FFFF0000"/>
        <rFont val="等线"/>
        <family val="3"/>
        <charset val="134"/>
      </rPr>
      <t>Dongze Li</t>
    </r>
    <r>
      <rPr>
        <b/>
        <sz val="11"/>
        <color rgb="FF000000"/>
        <rFont val="等线"/>
        <family val="3"/>
        <charset val="134"/>
      </rPr>
      <t>、 Zhentao Liu、 Liang Qiao、Xiaoyang Kong、 Enhua Wang、 Haidong Li、 Lili Jin、 Chunya Wang、 Chunming Xu、 Xilong Wang</t>
    </r>
  </si>
  <si>
    <r>
      <rPr>
        <b/>
        <sz val="11"/>
        <color rgb="FF000000"/>
        <rFont val="等线"/>
        <family val="3"/>
        <charset val="134"/>
      </rPr>
      <t>Jinlin Mei 1、Zhentao Liu 1、Xiaoyang Kong、Aocheng Wang、</t>
    </r>
    <r>
      <rPr>
        <b/>
        <sz val="11"/>
        <color rgb="FFFF0000"/>
        <rFont val="等线"/>
        <family val="3"/>
        <charset val="134"/>
      </rPr>
      <t>Dongze Li</t>
    </r>
    <r>
      <rPr>
        <b/>
        <sz val="11"/>
        <color rgb="FF000000"/>
        <rFont val="等线"/>
        <family val="3"/>
        <charset val="134"/>
      </rPr>
      <t>、Dong Li、Yanjun Gong、Xiaochun Zhu、Chunming Xu、Xilong Wang</t>
    </r>
  </si>
  <si>
    <r>
      <rPr>
        <b/>
        <sz val="11"/>
        <color rgb="FF000000"/>
        <rFont val="等线"/>
        <family val="3"/>
        <charset val="134"/>
      </rPr>
      <t>Zhentao Liu、Jinlin Mei、Xiaoyang Kong、</t>
    </r>
    <r>
      <rPr>
        <b/>
        <sz val="11"/>
        <color rgb="FFFF0000"/>
        <rFont val="等线"/>
        <family val="3"/>
        <charset val="134"/>
      </rPr>
      <t>Dongze Li</t>
    </r>
    <r>
      <rPr>
        <b/>
        <sz val="11"/>
        <color rgb="FF000000"/>
        <rFont val="等线"/>
        <family val="3"/>
        <charset val="134"/>
      </rPr>
      <t>、Yutong Zou、Chunya Wang、Yanjun Gong、Aijun Duan、Chunming Xu、Xilong Wang</t>
    </r>
  </si>
  <si>
    <r>
      <rPr>
        <b/>
        <sz val="11"/>
        <color rgb="FF000000"/>
        <rFont val="等线"/>
        <family val="3"/>
        <charset val="134"/>
      </rPr>
      <t>Xiaoyang Kong、Yuyang Li、Zhentao Liu、Yutong Zou、</t>
    </r>
    <r>
      <rPr>
        <b/>
        <sz val="11"/>
        <color rgb="FFFF0000"/>
        <rFont val="等线"/>
        <family val="3"/>
        <charset val="134"/>
      </rPr>
      <t>Dongze Li</t>
    </r>
    <r>
      <rPr>
        <b/>
        <sz val="11"/>
        <color rgb="FF000000"/>
        <rFont val="等线"/>
        <family val="3"/>
        <charset val="134"/>
      </rPr>
      <t>、Jixing Liu、Wei Wang、Chunya Wang、Chunming Xu、Xilong Wang</t>
    </r>
  </si>
  <si>
    <r>
      <rPr>
        <b/>
        <sz val="11"/>
        <color rgb="FF000000"/>
        <rFont val="等线"/>
        <family val="3"/>
        <charset val="134"/>
      </rPr>
      <t>王喜龙、</t>
    </r>
    <r>
      <rPr>
        <b/>
        <sz val="11"/>
        <color rgb="FFFF0000"/>
        <rFont val="等线"/>
        <family val="3"/>
        <charset val="134"/>
      </rPr>
      <t>李东泽、</t>
    </r>
    <r>
      <rPr>
        <b/>
        <sz val="11"/>
        <color rgb="FF000000"/>
        <rFont val="等线"/>
        <family val="3"/>
        <charset val="134"/>
      </rPr>
      <t>王春雅、徐春明、张茂林、何文清</t>
    </r>
  </si>
  <si>
    <r>
      <rPr>
        <b/>
        <sz val="11"/>
        <color rgb="FFFF0000"/>
        <rFont val="Verdana"/>
        <family val="2"/>
      </rPr>
      <t>Keer Huang</t>
    </r>
    <r>
      <rPr>
        <b/>
        <sz val="11"/>
        <color rgb="FF000000"/>
        <rFont val="Verdana"/>
        <family val="2"/>
      </rPr>
      <t>、Tianhang Zhou、Jiahao Liu、Jinsen Gao、Chunming Xu、Xingying Lan</t>
    </r>
  </si>
  <si>
    <r>
      <rPr>
        <b/>
        <sz val="11"/>
        <color rgb="FFFF0000"/>
        <rFont val="等线"/>
        <family val="3"/>
        <charset val="134"/>
      </rPr>
      <t>黄可儿</t>
    </r>
    <r>
      <rPr>
        <b/>
        <sz val="11"/>
        <color rgb="FF000000"/>
        <rFont val="等线"/>
        <family val="3"/>
        <charset val="134"/>
      </rPr>
      <t>、刘佳豪、李昊明、周天航、高金森、蓝兴英</t>
    </r>
  </si>
  <si>
    <r>
      <rPr>
        <b/>
        <sz val="11"/>
        <color rgb="FF000000"/>
        <rFont val="等线"/>
        <family val="3"/>
        <charset val="134"/>
      </rPr>
      <t>DeterminationofKeyOperatingParametersinaHigh-Density</t>
    </r>
    <r>
      <rPr>
        <b/>
        <sz val="11"/>
        <color rgb="FF000000"/>
        <rFont val="等线"/>
        <family val="3"/>
        <charset val="134"/>
      </rPr>
      <t xml:space="preserve">
CirculatingFluidizedBed</t>
    </r>
  </si>
  <si>
    <r>
      <rPr>
        <b/>
        <sz val="11"/>
        <color rgb="FFC00000"/>
        <rFont val="Verdana"/>
        <family val="2"/>
      </rPr>
      <t>Mingzhu Lv</t>
    </r>
    <r>
      <rPr>
        <b/>
        <sz val="11"/>
        <color rgb="FF000000"/>
        <rFont val="Verdana"/>
        <family val="2"/>
      </rPr>
      <t>,Yunpeng Zhao,Min Wang,Chengxiu Wang,Xingying Lan,Jinsen Gao, Xiaogang Shi</t>
    </r>
  </si>
  <si>
    <r>
      <rPr>
        <b/>
        <sz val="11"/>
        <color rgb="FF000000"/>
        <rFont val="等线"/>
        <family val="3"/>
        <charset val="134"/>
      </rPr>
      <t>Optimizing droplet vaporization in the emulsified feeding technique</t>
    </r>
    <r>
      <rPr>
        <b/>
        <sz val="11"/>
        <color rgb="FF000000"/>
        <rFont val="等线"/>
        <family val="3"/>
        <charset val="134"/>
      </rPr>
      <t xml:space="preserve">
of FCC: Impacts of operating conditions and reactor structures</t>
    </r>
  </si>
  <si>
    <r>
      <rPr>
        <b/>
        <sz val="11"/>
        <color rgb="FF000000"/>
        <rFont val="等线"/>
        <family val="3"/>
        <charset val="134"/>
      </rPr>
      <t>Yunpeng Zhao，</t>
    </r>
    <r>
      <rPr>
        <b/>
        <sz val="11"/>
        <color rgb="FFFF0000"/>
        <rFont val="等线"/>
        <family val="3"/>
        <charset val="134"/>
      </rPr>
      <t>Mingzhu Lv</t>
    </r>
    <r>
      <rPr>
        <b/>
        <sz val="11"/>
        <color rgb="FF000000"/>
        <rFont val="等线"/>
        <family val="3"/>
        <charset val="134"/>
      </rPr>
      <t>，Xiaogang Shi，Xingying Lan，Jinsen Gao，Wenheng Jing</t>
    </r>
  </si>
  <si>
    <r>
      <rPr>
        <b/>
        <u/>
        <sz val="11"/>
        <color rgb="FF175CEB"/>
        <rFont val="等线"/>
        <family val="3"/>
        <charset val="134"/>
      </rPr>
      <t>1.国内 2.国内</t>
    </r>
    <r>
      <rPr>
        <b/>
        <sz val="11"/>
        <color rgb="FF000000"/>
        <rFont val="等线"/>
        <family val="3"/>
        <charset val="134"/>
      </rPr>
      <t xml:space="preserve"> 3.国际</t>
    </r>
  </si>
  <si>
    <r>
      <rPr>
        <b/>
        <sz val="11"/>
        <color rgb="FF000000"/>
        <rFont val="等线"/>
        <family val="3"/>
        <charset val="134"/>
      </rPr>
      <t>1.2024年重质油全国重点实验室学术与文化交流会；</t>
    </r>
    <r>
      <rPr>
        <b/>
        <sz val="11"/>
        <color rgb="FF000000"/>
        <rFont val="等线"/>
        <family val="3"/>
        <charset val="134"/>
      </rPr>
      <t xml:space="preserve">
2.2024首届分析科学与仪器大会</t>
    </r>
    <r>
      <rPr>
        <b/>
        <sz val="11"/>
        <color rgb="FF000000"/>
        <rFont val="等线"/>
        <family val="3"/>
        <charset val="134"/>
      </rPr>
      <t xml:space="preserve">
3.第二十一届北京分析测试学术报告会暨展览会(BCEIA2025)</t>
    </r>
    <r>
      <rPr>
        <b/>
        <sz val="11"/>
        <color rgb="FF000000"/>
        <rFont val="等线"/>
        <family val="3"/>
        <charset val="134"/>
      </rPr>
      <t xml:space="preserve">
4.国际化学工程前沿论坛暨第十七届全球华人化工学会年会</t>
    </r>
  </si>
  <si>
    <r>
      <rPr>
        <b/>
        <sz val="11"/>
        <color rgb="FF000000"/>
        <rFont val="等线"/>
        <family val="3"/>
        <charset val="134"/>
      </rPr>
      <t>1.口头</t>
    </r>
    <r>
      <rPr>
        <b/>
        <sz val="11"/>
        <color rgb="FF000000"/>
        <rFont val="等线"/>
        <family val="3"/>
        <charset val="134"/>
      </rPr>
      <t xml:space="preserve">
2.墙报</t>
    </r>
    <r>
      <rPr>
        <b/>
        <sz val="11"/>
        <color rgb="FF000000"/>
        <rFont val="等线"/>
        <family val="3"/>
        <charset val="134"/>
      </rPr>
      <t xml:space="preserve">
3.墙报</t>
    </r>
    <r>
      <rPr>
        <b/>
        <sz val="11"/>
        <color rgb="FF000000"/>
        <rFont val="等线"/>
        <family val="3"/>
        <charset val="134"/>
      </rPr>
      <t xml:space="preserve">
4.墙报</t>
    </r>
  </si>
  <si>
    <r>
      <rPr>
        <b/>
        <sz val="11"/>
        <color rgb="FF000000"/>
        <rFont val="等线"/>
        <family val="3"/>
        <charset val="134"/>
      </rPr>
      <t>1.全国</t>
    </r>
    <r>
      <rPr>
        <b/>
        <sz val="11"/>
        <color rgb="FF000000"/>
        <rFont val="等线"/>
        <family val="3"/>
        <charset val="134"/>
      </rPr>
      <t xml:space="preserve">
2.全国</t>
    </r>
    <r>
      <rPr>
        <b/>
        <sz val="11"/>
        <color rgb="FF000000"/>
        <rFont val="等线"/>
        <family val="3"/>
        <charset val="134"/>
      </rPr>
      <t xml:space="preserve">
3.国际</t>
    </r>
    <r>
      <rPr>
        <b/>
        <sz val="11"/>
        <color rgb="FF000000"/>
        <rFont val="等线"/>
        <family val="3"/>
        <charset val="134"/>
      </rPr>
      <t xml:space="preserve">
4.国际</t>
    </r>
  </si>
  <si>
    <r>
      <rPr>
        <b/>
        <sz val="11"/>
        <color rgb="FF000000"/>
        <rFont val="等线"/>
        <family val="3"/>
        <charset val="134"/>
      </rPr>
      <t>1.基于电荷标记 PB 反应及逆 PB反应分析烃类化合物双键位置的方法</t>
    </r>
    <r>
      <rPr>
        <b/>
        <sz val="11"/>
        <color rgb="FF000000"/>
        <rFont val="等线"/>
        <family val="3"/>
        <charset val="134"/>
      </rPr>
      <t xml:space="preserve">
2.一种基于氮杂环反应分析烯烃类化合物双键位置的方法</t>
    </r>
    <r>
      <rPr>
        <b/>
        <sz val="11"/>
        <color rgb="FF000000"/>
        <rFont val="等线"/>
        <family val="3"/>
        <charset val="134"/>
      </rPr>
      <t xml:space="preserve">
3.一种基于环氧三元环反应分析烯烃类化合物的方法</t>
    </r>
  </si>
  <si>
    <r>
      <rPr>
        <b/>
        <sz val="11"/>
        <color rgb="FF000000"/>
        <rFont val="等线"/>
        <family val="3"/>
        <charset val="134"/>
      </rPr>
      <t>1.国家</t>
    </r>
    <r>
      <rPr>
        <b/>
        <sz val="11"/>
        <color rgb="FF000000"/>
        <rFont val="等线"/>
        <family val="3"/>
        <charset val="134"/>
      </rPr>
      <t xml:space="preserve">
2.国家</t>
    </r>
    <r>
      <rPr>
        <b/>
        <sz val="11"/>
        <color rgb="FF000000"/>
        <rFont val="等线"/>
        <family val="3"/>
        <charset val="134"/>
      </rPr>
      <t xml:space="preserve">
3.国家</t>
    </r>
  </si>
  <si>
    <r>
      <rPr>
        <b/>
        <sz val="11"/>
        <color rgb="FF000000"/>
        <rFont val="等线"/>
        <family val="3"/>
        <charset val="134"/>
      </rPr>
      <t>1.否</t>
    </r>
    <r>
      <rPr>
        <b/>
        <sz val="11"/>
        <color rgb="FF000000"/>
        <rFont val="等线"/>
        <family val="3"/>
        <charset val="134"/>
      </rPr>
      <t xml:space="preserve">
2.否</t>
    </r>
    <r>
      <rPr>
        <b/>
        <sz val="11"/>
        <color rgb="FF000000"/>
        <rFont val="等线"/>
        <family val="3"/>
        <charset val="134"/>
      </rPr>
      <t xml:space="preserve">
3.否</t>
    </r>
  </si>
  <si>
    <r>
      <rPr>
        <b/>
        <sz val="11"/>
        <color rgb="FF000000"/>
        <rFont val="等线"/>
        <family val="3"/>
        <charset val="134"/>
      </rPr>
      <t>1.是</t>
    </r>
    <r>
      <rPr>
        <b/>
        <sz val="11"/>
        <color rgb="FF000000"/>
        <rFont val="等线"/>
        <family val="3"/>
        <charset val="134"/>
      </rPr>
      <t xml:space="preserve">
2.是</t>
    </r>
    <r>
      <rPr>
        <b/>
        <sz val="11"/>
        <color rgb="FF000000"/>
        <rFont val="等线"/>
        <family val="3"/>
        <charset val="134"/>
      </rPr>
      <t xml:space="preserve">
3.是</t>
    </r>
  </si>
  <si>
    <r>
      <rPr>
        <b/>
        <sz val="11"/>
        <color rgb="FF000000"/>
        <rFont val="等线"/>
        <family val="3"/>
        <charset val="134"/>
      </rPr>
      <t>1.韩晔华、</t>
    </r>
    <r>
      <rPr>
        <b/>
        <sz val="11"/>
        <color rgb="FFC00000"/>
        <rFont val="等线"/>
        <family val="3"/>
        <charset val="134"/>
      </rPr>
      <t>包若凝、</t>
    </r>
    <r>
      <rPr>
        <b/>
        <sz val="11"/>
        <color rgb="FF000000"/>
        <rFont val="等线"/>
        <family val="3"/>
        <charset val="134"/>
      </rPr>
      <t>徐春明</t>
    </r>
    <r>
      <rPr>
        <b/>
        <sz val="11"/>
        <color rgb="FF000000"/>
        <rFont val="等线"/>
        <family val="3"/>
        <charset val="134"/>
      </rPr>
      <t xml:space="preserve">
2.韩晔华、</t>
    </r>
    <r>
      <rPr>
        <b/>
        <sz val="11"/>
        <color rgb="FFC00000"/>
        <rFont val="等线"/>
        <family val="3"/>
        <charset val="134"/>
      </rPr>
      <t>包若凝、</t>
    </r>
    <r>
      <rPr>
        <b/>
        <sz val="11"/>
        <color rgb="FF000000"/>
        <rFont val="等线"/>
        <family val="3"/>
        <charset val="134"/>
      </rPr>
      <t>徐春明</t>
    </r>
    <r>
      <rPr>
        <b/>
        <sz val="11"/>
        <color rgb="FF000000"/>
        <rFont val="等线"/>
        <family val="3"/>
        <charset val="134"/>
      </rPr>
      <t xml:space="preserve">
3.韩晔华、</t>
    </r>
    <r>
      <rPr>
        <b/>
        <sz val="11"/>
        <color rgb="FFC00000"/>
        <rFont val="等线"/>
        <family val="3"/>
        <charset val="134"/>
      </rPr>
      <t>包若凝、</t>
    </r>
    <r>
      <rPr>
        <b/>
        <sz val="11"/>
        <color rgb="FF000000"/>
        <rFont val="等线"/>
        <family val="3"/>
        <charset val="134"/>
      </rPr>
      <t>徐春明</t>
    </r>
  </si>
  <si>
    <r>
      <rPr>
        <b/>
        <sz val="11"/>
        <color rgb="FF000000"/>
        <rFont val="等线"/>
        <family val="3"/>
        <charset val="134"/>
      </rPr>
      <t>1.202510798595.8</t>
    </r>
    <r>
      <rPr>
        <b/>
        <sz val="11"/>
        <color rgb="FF000000"/>
        <rFont val="等线"/>
        <family val="3"/>
        <charset val="134"/>
      </rPr>
      <t xml:space="preserve">
2.202510796297.5</t>
    </r>
    <r>
      <rPr>
        <b/>
        <sz val="11"/>
        <color rgb="FF000000"/>
        <rFont val="等线"/>
        <family val="3"/>
        <charset val="134"/>
      </rPr>
      <t xml:space="preserve">
3.202510798588.8</t>
    </r>
  </si>
  <si>
    <r>
      <rPr>
        <b/>
        <sz val="11"/>
        <color rgb="FFC00000"/>
        <rFont val="等线"/>
        <family val="3"/>
        <charset val="134"/>
      </rPr>
      <t>Nan Liu</t>
    </r>
    <r>
      <rPr>
        <b/>
        <sz val="11"/>
        <color rgb="FF000000"/>
        <rFont val="等线"/>
        <family val="3"/>
        <charset val="134"/>
      </rPr>
      <t>, Chun-Meng Zhu, Yu-Hui Li, Yun-Peng Zhao, Xiao-Gang Shi, Xing-Ying Lan</t>
    </r>
  </si>
  <si>
    <r>
      <rPr>
        <b/>
        <sz val="11"/>
        <color rgb="FF000000"/>
        <rFont val="等线"/>
        <family val="3"/>
        <charset val="134"/>
      </rPr>
      <t>Hierarchical framework for predictive maintenance of coking risk in</t>
    </r>
    <r>
      <rPr>
        <b/>
        <sz val="11"/>
        <color rgb="FF000000"/>
        <rFont val="等线"/>
        <family val="3"/>
        <charset val="134"/>
      </rPr>
      <t xml:space="preserve">
 fluid catalytic cracking units: A data and knowledge-driven method</t>
    </r>
  </si>
  <si>
    <r>
      <rPr>
        <b/>
        <sz val="11"/>
        <color rgb="FFC00000"/>
        <rFont val="等线"/>
        <family val="3"/>
        <charset val="134"/>
      </rPr>
      <t xml:space="preserve"> Nan Liu </t>
    </r>
    <r>
      <rPr>
        <b/>
        <sz val="11"/>
        <color rgb="FF000000"/>
        <rFont val="等线"/>
        <family val="3"/>
        <charset val="134"/>
      </rPr>
      <t>1, Chunmeng Zhu 1,2, Zeng Li 1, Yunpeng Zhao 1, Xiaogang Shi 1, Xingying Lan 1,2,*</t>
    </r>
  </si>
  <si>
    <r>
      <rPr>
        <b/>
        <sz val="11"/>
        <color rgb="FF000000"/>
        <rFont val="等线"/>
        <family val="3"/>
        <charset val="134"/>
      </rPr>
      <t xml:space="preserve">Chunmeng Zhua,b, </t>
    </r>
    <r>
      <rPr>
        <b/>
        <sz val="11"/>
        <color rgb="FFC00000"/>
        <rFont val="等线"/>
        <family val="3"/>
        <charset val="134"/>
      </rPr>
      <t>Nan Liu</t>
    </r>
    <r>
      <rPr>
        <b/>
        <sz val="11"/>
        <color rgb="FF000000"/>
        <rFont val="等线"/>
        <family val="3"/>
        <charset val="134"/>
      </rPr>
      <t>a, Mengxuan Zhanga, Zeng Lia, Yuhui Lia, Xiaogang Shia,</t>
    </r>
    <r>
      <rPr>
        <b/>
        <sz val="11"/>
        <color rgb="FF000000"/>
        <rFont val="等线"/>
        <family val="3"/>
        <charset val="134"/>
      </rPr>
      <t xml:space="preserve">
 Xingying Lan</t>
    </r>
  </si>
  <si>
    <r>
      <rPr>
        <b/>
        <sz val="11"/>
        <color rgb="FF000000"/>
        <rFont val="等线"/>
        <family val="3"/>
        <charset val="134"/>
      </rPr>
      <t xml:space="preserve">A multi-source mixed-frequency information fusion framework based on spatialtemporal graph attention network for </t>
    </r>
    <r>
      <rPr>
        <b/>
        <sz val="11"/>
        <color rgb="FF000000"/>
        <rFont val="等线"/>
        <family val="3"/>
        <charset val="134"/>
      </rPr>
      <t xml:space="preserve">
anomaly detection of catalyst loss in FCC regenerators </t>
    </r>
  </si>
  <si>
    <r>
      <rPr>
        <b/>
        <sz val="11"/>
        <color rgb="FF000000"/>
        <rFont val="等线"/>
        <family val="3"/>
        <charset val="134"/>
      </rPr>
      <t xml:space="preserve">Chunmeng Zhu 1,2, </t>
    </r>
    <r>
      <rPr>
        <b/>
        <sz val="11"/>
        <color rgb="FFC00000"/>
        <rFont val="等线"/>
        <family val="3"/>
        <charset val="134"/>
      </rPr>
      <t xml:space="preserve">Nan Liu </t>
    </r>
    <r>
      <rPr>
        <b/>
        <sz val="11"/>
        <color rgb="FF000000"/>
        <rFont val="等线"/>
        <family val="3"/>
        <charset val="134"/>
      </rPr>
      <t>2, Ludong Ji 2, Yunpeng Zhao 2, Xiaogang Shi 2,</t>
    </r>
    <r>
      <rPr>
        <b/>
        <sz val="11"/>
        <color rgb="FF000000"/>
        <rFont val="等线"/>
        <family val="3"/>
        <charset val="134"/>
      </rPr>
      <t xml:space="preserve">
 Xingying Lan </t>
    </r>
  </si>
  <si>
    <r>
      <rPr>
        <b/>
        <sz val="11"/>
        <color rgb="FF000000"/>
        <rFont val="等线"/>
        <family val="3"/>
        <charset val="134"/>
      </rPr>
      <t xml:space="preserve">Jianhao Guo, Yunpeng Zhao, </t>
    </r>
    <r>
      <rPr>
        <b/>
        <sz val="11"/>
        <color rgb="FFC00000"/>
        <rFont val="等线"/>
        <family val="3"/>
        <charset val="134"/>
      </rPr>
      <t>Nan Liu</t>
    </r>
    <r>
      <rPr>
        <b/>
        <sz val="11"/>
        <color rgb="FF000000"/>
        <rFont val="等线"/>
        <family val="3"/>
        <charset val="134"/>
      </rPr>
      <t>, Chunmeng Zhu, Xiaogang Shi &amp; Xingying Lan</t>
    </r>
  </si>
  <si>
    <r>
      <rPr>
        <b/>
        <sz val="11"/>
        <color rgb="FF000000"/>
        <rFont val="等线"/>
        <family val="3"/>
        <charset val="134"/>
      </rPr>
      <t xml:space="preserve">Frontiers of Chemical Science and </t>
    </r>
    <r>
      <rPr>
        <b/>
        <sz val="11"/>
        <color rgb="FF000000"/>
        <rFont val="等线"/>
        <family val="3"/>
        <charset val="134"/>
      </rPr>
      <t xml:space="preserve">
Engineering</t>
    </r>
  </si>
  <si>
    <r>
      <rPr>
        <b/>
        <sz val="11"/>
        <color rgb="FF000000"/>
        <rFont val="等线"/>
        <family val="3"/>
        <charset val="134"/>
      </rPr>
      <t xml:space="preserve">A Fault Judgment Method of Catalyst Loss in FCC Disengager Based on Fault Tree Analysis and CFD </t>
    </r>
    <r>
      <rPr>
        <b/>
        <sz val="11"/>
        <color rgb="FF000000"/>
        <rFont val="等线"/>
        <family val="3"/>
        <charset val="134"/>
      </rPr>
      <t xml:space="preserve">
Simulation</t>
    </r>
  </si>
  <si>
    <r>
      <rPr>
        <b/>
        <sz val="11"/>
        <color rgb="FF000000"/>
        <rFont val="等线"/>
        <family val="3"/>
        <charset val="134"/>
      </rPr>
      <t>Yuhui Li 1,Yunpeng Zhao 1,Zeng Li 1,</t>
    </r>
    <r>
      <rPr>
        <b/>
        <sz val="11"/>
        <color rgb="FFC00000"/>
        <rFont val="等线"/>
        <family val="3"/>
        <charset val="134"/>
      </rPr>
      <t>Nan Liu</t>
    </r>
    <r>
      <rPr>
        <b/>
        <sz val="11"/>
        <color rgb="FF000000"/>
        <rFont val="等线"/>
        <family val="3"/>
        <charset val="134"/>
      </rPr>
      <t xml:space="preserve"> 1,Chunmeng Zhu 1,Shouzhuang Li 2,*,Xiaogang Shi 1,Chengxiu Wang 1 andXingying Lan 1,*</t>
    </r>
  </si>
  <si>
    <r>
      <rPr>
        <b/>
        <sz val="11"/>
        <color rgb="FF000000"/>
        <rFont val="等线"/>
        <family val="3"/>
        <charset val="134"/>
      </rPr>
      <t>朱春梦1,2李增2</t>
    </r>
    <r>
      <rPr>
        <b/>
        <sz val="11"/>
        <color rgb="FFC00000"/>
        <rFont val="等线"/>
        <family val="3"/>
        <charset val="134"/>
      </rPr>
      <t>柳楠2</t>
    </r>
    <r>
      <rPr>
        <b/>
        <sz val="11"/>
        <color rgb="FF000000"/>
        <rFont val="等线"/>
        <family val="3"/>
        <charset val="134"/>
      </rPr>
      <t>赵云鹏2石孝刚2蓝兴英2</t>
    </r>
  </si>
  <si>
    <r>
      <rPr>
        <b/>
        <sz val="11"/>
        <color rgb="FF000000"/>
        <rFont val="等线"/>
        <family val="3"/>
        <charset val="134"/>
      </rPr>
      <t>李增1赵云鹏1李宇慧1</t>
    </r>
    <r>
      <rPr>
        <b/>
        <sz val="11"/>
        <color rgb="FFC00000"/>
        <rFont val="等线"/>
        <family val="3"/>
        <charset val="134"/>
      </rPr>
      <t>柳楠</t>
    </r>
    <r>
      <rPr>
        <b/>
        <sz val="11"/>
        <color rgb="FF000000"/>
        <rFont val="等线"/>
        <family val="3"/>
        <charset val="134"/>
      </rPr>
      <t>1朱春梦1,2石孝刚1高金森1蓝兴英1</t>
    </r>
  </si>
  <si>
    <r>
      <rPr>
        <b/>
        <sz val="11"/>
        <color rgb="FF000000"/>
        <rFont val="等线"/>
        <family val="3"/>
        <charset val="134"/>
      </rPr>
      <t>Solids holdup of Geldart group C particles desulfurization ash in a novel</t>
    </r>
    <r>
      <rPr>
        <b/>
        <sz val="11"/>
        <color rgb="FF000000"/>
        <rFont val="等线"/>
        <family val="3"/>
        <charset val="134"/>
      </rPr>
      <t xml:space="preserve">
loop coupled circulating fluidized bed riser reactor</t>
    </r>
  </si>
  <si>
    <r>
      <rPr>
        <b/>
        <sz val="11"/>
        <color rgb="FFFF0000"/>
        <rFont val="等线"/>
        <family val="3"/>
        <charset val="134"/>
      </rPr>
      <t>Zhihui Li、</t>
    </r>
    <r>
      <rPr>
        <b/>
        <sz val="11"/>
        <color rgb="FF000000"/>
        <rFont val="等线"/>
        <family val="3"/>
        <charset val="134"/>
      </rPr>
      <t>Dashan Song、Xiao Yang、Chengxiu Wang、Zeneng Sun、Xingying Lan、</t>
    </r>
    <r>
      <rPr>
        <b/>
        <sz val="11"/>
        <color rgb="FF000000"/>
        <rFont val="等线"/>
        <family val="3"/>
        <charset val="134"/>
      </rPr>
      <t xml:space="preserve">
Jinsen Gao</t>
    </r>
  </si>
  <si>
    <r>
      <rPr>
        <b/>
        <sz val="12"/>
        <color rgb="FF666666"/>
        <rFont val="Microsoft YaHei"/>
        <family val="2"/>
        <charset val="134"/>
      </rPr>
      <t>王成秀、 石孝刚、 蓝兴英、高金森、路兵、</t>
    </r>
    <r>
      <rPr>
        <b/>
        <sz val="12"/>
        <color rgb="FFFF0000"/>
        <rFont val="Microsoft YaHei"/>
        <family val="2"/>
        <charset val="134"/>
      </rPr>
      <t>李之辉</t>
    </r>
  </si>
  <si>
    <r>
      <rPr>
        <b/>
        <sz val="11"/>
        <color rgb="FFFF0000"/>
        <rFont val="等线"/>
        <family val="3"/>
        <charset val="134"/>
      </rPr>
      <t>刘玉佩</t>
    </r>
    <r>
      <rPr>
        <b/>
        <sz val="11"/>
        <color rgb="FF000000"/>
        <rFont val="等线"/>
        <family val="3"/>
        <charset val="134"/>
      </rPr>
      <t>，赵文龙，史得军，张晓军，孙志国，王刚，张忠东</t>
    </r>
  </si>
  <si>
    <r>
      <rPr>
        <b/>
        <sz val="11"/>
        <color rgb="FFFF0000"/>
        <rFont val="等线"/>
        <family val="3"/>
        <charset val="134"/>
      </rPr>
      <t>Dongdong Chen</t>
    </r>
    <r>
      <rPr>
        <b/>
        <sz val="11"/>
        <color rgb="FF000000"/>
        <rFont val="等线"/>
        <family val="3"/>
        <charset val="134"/>
      </rPr>
      <t>, Dongyang Liu, Liang Zhao*, Jinsen Gao, Chunming Xu</t>
    </r>
  </si>
  <si>
    <r>
      <rPr>
        <b/>
        <sz val="11"/>
        <color rgb="FFFF0000"/>
        <rFont val="等线"/>
        <family val="3"/>
        <charset val="134"/>
      </rPr>
      <t>Dongdong Chen</t>
    </r>
    <r>
      <rPr>
        <b/>
        <sz val="11"/>
        <color rgb="FF000000"/>
        <rFont val="等线"/>
        <family val="3"/>
        <charset val="134"/>
      </rPr>
      <t>, Pei Xue, Dongyang Liu, Yuhao Zhang, Liang Zhao*, Jinsen Gao</t>
    </r>
  </si>
  <si>
    <r>
      <rPr>
        <b/>
        <sz val="11"/>
        <color rgb="FF000000"/>
        <rFont val="等线"/>
        <family val="3"/>
        <charset val="134"/>
      </rPr>
      <t xml:space="preserve">Han Yang, Wenbin Huang, </t>
    </r>
    <r>
      <rPr>
        <b/>
        <sz val="11"/>
        <color rgb="FFFF0000"/>
        <rFont val="等线"/>
        <family val="3"/>
        <charset val="134"/>
      </rPr>
      <t>Dongdong Chen</t>
    </r>
    <r>
      <rPr>
        <b/>
        <sz val="11"/>
        <color rgb="FF000000"/>
        <rFont val="等线"/>
        <family val="3"/>
        <charset val="134"/>
      </rPr>
      <t>, Fan Shao, Meng Huang, Rongrong Li, Zhen Xu, Tianyu Bai, Xuan Zhou, Wenyan Ma, Yasong Zhou, Quan Xu*, Qiang Wei</t>
    </r>
  </si>
  <si>
    <r>
      <rPr>
        <b/>
        <sz val="11"/>
        <color rgb="FF000000"/>
        <rFont val="等线"/>
        <family val="3"/>
        <charset val="134"/>
      </rPr>
      <t xml:space="preserve">Dongyang Liu, </t>
    </r>
    <r>
      <rPr>
        <b/>
        <sz val="11"/>
        <color rgb="FFFF0000"/>
        <rFont val="等线"/>
        <family val="3"/>
        <charset val="134"/>
      </rPr>
      <t>Dongdong Chen</t>
    </r>
    <r>
      <rPr>
        <b/>
        <sz val="11"/>
        <color rgb="FF000000"/>
        <rFont val="等线"/>
        <family val="3"/>
        <charset val="134"/>
      </rPr>
      <t>, Linzhou Zhang, Liang Zhao, Jinsen Gao, Chunming Xu</t>
    </r>
  </si>
  <si>
    <r>
      <rPr>
        <b/>
        <sz val="11"/>
        <color rgb="FF000000"/>
        <rFont val="等线"/>
        <family val="3"/>
        <charset val="134"/>
      </rPr>
      <t xml:space="preserve">Haixiao Sun, Zhikun Chen, </t>
    </r>
    <r>
      <rPr>
        <b/>
        <sz val="11"/>
        <color rgb="FFFF0000"/>
        <rFont val="等线"/>
        <family val="3"/>
        <charset val="134"/>
      </rPr>
      <t>Dongdong Chen</t>
    </r>
    <r>
      <rPr>
        <b/>
        <sz val="11"/>
        <color rgb="FF000000"/>
        <rFont val="等线"/>
        <family val="3"/>
        <charset val="134"/>
      </rPr>
      <t>, Chunxiao Zhao, Yifan Wu, Zeli Wu, Huatong Li, Zhaoshuo Yuan, Yujie Liu, Tongguang Xu, Xiaoping Dai, Xin Zhang*</t>
    </r>
  </si>
  <si>
    <r>
      <rPr>
        <b/>
        <sz val="11"/>
        <color rgb="FF000000"/>
        <rFont val="等线"/>
        <family val="3"/>
        <charset val="134"/>
      </rPr>
      <t xml:space="preserve">In-situ amine modification of porous polymer/silica spiral wound module </t>
    </r>
    <r>
      <rPr>
        <b/>
        <sz val="11"/>
        <color rgb="FF000000"/>
        <rFont val="等线"/>
        <family val="3"/>
        <charset val="134"/>
      </rPr>
      <t xml:space="preserve">
for CO2 capture from ambient air</t>
    </r>
  </si>
  <si>
    <r>
      <rPr>
        <b/>
        <sz val="11"/>
        <color rgb="FFC00000"/>
        <rFont val="等线"/>
        <family val="3"/>
        <charset val="134"/>
      </rPr>
      <t xml:space="preserve"> Rongrong Zheng</t>
    </r>
    <r>
      <rPr>
        <b/>
        <sz val="11"/>
        <color rgb="FF000000"/>
        <rFont val="等线"/>
        <family val="3"/>
        <charset val="134"/>
      </rPr>
      <t>, Mengyao Jiang, Yanfang Fan</t>
    </r>
  </si>
  <si>
    <r>
      <rPr>
        <b/>
        <sz val="11"/>
        <color rgb="FFFF0000"/>
        <rFont val="等线"/>
        <family val="3"/>
        <charset val="134"/>
      </rPr>
      <t>王智远</t>
    </r>
    <r>
      <rPr>
        <b/>
        <sz val="11"/>
        <color rgb="FF000000"/>
        <rFont val="等线"/>
        <family val="3"/>
        <charset val="134"/>
      </rPr>
      <t>， 董义， 齐保辉， 魏学洋， 张佳辉， 黄起中，李积升， 高娜， 邸士莹， 胡玉峰</t>
    </r>
  </si>
  <si>
    <r>
      <rPr>
        <b/>
        <sz val="11"/>
        <color rgb="FF000000"/>
        <rFont val="等线"/>
        <family val="3"/>
        <charset val="134"/>
      </rPr>
      <t>Jiahui Zhang, Chao Pan,* Shiying Di, Qizhong Huang, Jisheng Li,</t>
    </r>
    <r>
      <rPr>
        <b/>
        <sz val="11"/>
        <color rgb="FFFF0000"/>
        <rFont val="等线"/>
        <family val="3"/>
        <charset val="134"/>
      </rPr>
      <t xml:space="preserve"> Zhiyuan Wang</t>
    </r>
    <r>
      <rPr>
        <b/>
        <sz val="11"/>
        <color rgb="FF000000"/>
        <rFont val="等线"/>
        <family val="3"/>
        <charset val="134"/>
      </rPr>
      <t>, Ye Yang, Ningning Wang, Kuo Chang, Lingcong Kong, Wangchen Fan, Zixian Zhang, Siqi Jiang, Yufeng Hu,* and Zhichang Liu*</t>
    </r>
  </si>
  <si>
    <r>
      <rPr>
        <b/>
        <sz val="11"/>
        <color rgb="FF000000"/>
        <rFont val="等线"/>
        <family val="3"/>
        <charset val="134"/>
      </rPr>
      <t xml:space="preserve">Qizhong Huang a, Jisheng Li a,b, Chenglong Ma a, Ningning Wang a, Jingjing Pi a, Zixian zhang a, Kuo Chang a, Lingcong Kong a, Ye Yang a, Xin Guo a, </t>
    </r>
    <r>
      <rPr>
        <b/>
        <sz val="11"/>
        <color rgb="FFFF0000"/>
        <rFont val="等线"/>
        <family val="3"/>
        <charset val="134"/>
      </rPr>
      <t>Zhiyuan Wang</t>
    </r>
    <r>
      <rPr>
        <b/>
        <sz val="11"/>
        <color rgb="FF000000"/>
        <rFont val="等线"/>
        <family val="3"/>
        <charset val="134"/>
      </rPr>
      <t xml:space="preserve"> a, Jiahui Zhang a, Chao Pan a,*, Yufeng Hu a,*, Zhichang Liu a,*</t>
    </r>
  </si>
  <si>
    <r>
      <rPr>
        <b/>
        <sz val="11"/>
        <color rgb="FF000000"/>
        <rFont val="等线"/>
        <family val="3"/>
        <charset val="134"/>
      </rPr>
      <t xml:space="preserve">Yajing Wang,a Jisheng Li,a,b Caixiong Quan,b Shiying Di,a Siqi Jiang,c </t>
    </r>
    <r>
      <rPr>
        <b/>
        <sz val="11"/>
        <color rgb="FFFF0000"/>
        <rFont val="等线"/>
        <family val="3"/>
        <charset val="134"/>
      </rPr>
      <t>Zhiyuan Wang</t>
    </r>
    <r>
      <rPr>
        <b/>
        <sz val="11"/>
        <color rgb="FF000000"/>
        <rFont val="等线"/>
        <family val="3"/>
        <charset val="134"/>
      </rPr>
      <t>,a Ningning Wang,a Jiahui Zhang,a Xin Guoa,d* and Yufeng Hua*</t>
    </r>
  </si>
  <si>
    <r>
      <rPr>
        <b/>
        <sz val="11"/>
        <color rgb="FF000000"/>
        <rFont val="等线"/>
        <family val="3"/>
        <charset val="134"/>
      </rPr>
      <t>李积升，胡玉峰，孙长宇，</t>
    </r>
    <r>
      <rPr>
        <b/>
        <sz val="11"/>
        <color rgb="FFFF0000"/>
        <rFont val="等线"/>
        <family val="3"/>
        <charset val="134"/>
      </rPr>
      <t>王智远</t>
    </r>
    <r>
      <rPr>
        <b/>
        <sz val="11"/>
        <color rgb="FF000000"/>
        <rFont val="等线"/>
        <family val="3"/>
        <charset val="134"/>
      </rPr>
      <t>，马成龙</t>
    </r>
  </si>
  <si>
    <r>
      <rPr>
        <b/>
        <sz val="11"/>
        <color rgb="FFC00000"/>
        <rFont val="等线"/>
        <family val="3"/>
        <charset val="134"/>
      </rPr>
      <t>Wu Haofeng</t>
    </r>
    <r>
      <rPr>
        <b/>
        <sz val="11"/>
        <color rgb="FF000000"/>
        <rFont val="等线"/>
        <family val="3"/>
        <charset val="134"/>
      </rPr>
      <t xml:space="preserve">, Zhendong Yu, Xiaoxiao Yu, Linhua Zhu, Yanhong Chao, Minmeng Tang, Haiyan Liu, Zhichang Liu, Wenshuai Zhu
</t>
    </r>
  </si>
  <si>
    <r>
      <rPr>
        <b/>
        <sz val="11"/>
        <color rgb="FF000000"/>
        <rFont val="等线"/>
        <family val="3"/>
        <charset val="134"/>
      </rPr>
      <t xml:space="preserve">Tao Zheng, </t>
    </r>
    <r>
      <rPr>
        <b/>
        <sz val="11"/>
        <color rgb="FFC00000"/>
        <rFont val="等线"/>
        <family val="3"/>
        <charset val="134"/>
      </rPr>
      <t>Haofeng Wu</t>
    </r>
    <r>
      <rPr>
        <b/>
        <sz val="11"/>
        <color rgb="FF000000"/>
        <rFont val="等线"/>
        <family val="3"/>
        <charset val="134"/>
      </rPr>
      <t>, Zhuo Han, Lianyun Chen, Baichuan Tang, Peng Cui, Haiyan Liu, Yanhong Chao, Wenshuai Zhu, Zhichang Liu</t>
    </r>
  </si>
  <si>
    <r>
      <rPr>
        <b/>
        <sz val="11"/>
        <color rgb="FFFF0000"/>
        <rFont val="等线"/>
        <family val="3"/>
        <charset val="134"/>
      </rPr>
      <t>Haodong Xie,</t>
    </r>
    <r>
      <rPr>
        <b/>
        <sz val="11"/>
        <color rgb="FF000000"/>
        <rFont val="等线"/>
        <family val="3"/>
        <charset val="134"/>
      </rPr>
      <t xml:space="preserve"> Haobin Wei, Zunlong Hu, Sida Ge, Yingshuo Guo, Pengfei Guo, Meng Wu, Xicheng Jia, Jiazhou Li, Tianliang Lu, Yuming Zhang, Wenhao Luo, Zhijie Wu</t>
    </r>
  </si>
  <si>
    <r>
      <rPr>
        <b/>
        <sz val="11"/>
        <color rgb="FF000000"/>
        <rFont val="等线"/>
        <family val="3"/>
        <charset val="134"/>
      </rPr>
      <t xml:space="preserve">Zunlong Hu, Tongtong Wu, </t>
    </r>
    <r>
      <rPr>
        <b/>
        <sz val="11"/>
        <color rgb="FFFF0000"/>
        <rFont val="等线"/>
        <family val="3"/>
        <charset val="134"/>
      </rPr>
      <t>Haodong Xie</t>
    </r>
    <r>
      <rPr>
        <b/>
        <sz val="11"/>
        <color rgb="FF000000"/>
        <rFont val="等线"/>
        <family val="3"/>
        <charset val="134"/>
      </rPr>
      <t>, Yanting Zhang, Sida Ge, Zhijie Wu</t>
    </r>
  </si>
  <si>
    <r>
      <rPr>
        <b/>
        <sz val="11"/>
        <color rgb="FFFF0000"/>
        <rFont val="等线"/>
        <family val="3"/>
        <charset val="134"/>
      </rPr>
      <t>Yu C,</t>
    </r>
    <r>
      <rPr>
        <b/>
        <sz val="11"/>
        <color rgb="FF000000"/>
        <rFont val="等线"/>
        <family val="3"/>
        <charset val="134"/>
      </rPr>
      <t xml:space="preserve"> Wang K, Fan Y, et al.</t>
    </r>
  </si>
  <si>
    <r>
      <rPr>
        <b/>
        <sz val="11"/>
        <color rgb="FF000000"/>
        <rFont val="等线"/>
        <family val="3"/>
        <charset val="134"/>
      </rPr>
      <t>Li L1,</t>
    </r>
    <r>
      <rPr>
        <b/>
        <sz val="11"/>
        <color rgb="FFFF0000"/>
        <rFont val="等线"/>
        <family val="3"/>
        <charset val="134"/>
      </rPr>
      <t xml:space="preserve"> Yu C1</t>
    </r>
    <r>
      <rPr>
        <b/>
        <sz val="11"/>
        <color rgb="FF000000"/>
        <rFont val="等线"/>
        <family val="3"/>
        <charset val="134"/>
      </rPr>
      <t xml:space="preserve">, Yang F, </t>
    </r>
  </si>
  <si>
    <r>
      <rPr>
        <b/>
        <sz val="11"/>
        <color rgb="FF000000"/>
        <rFont val="等线"/>
        <family val="3"/>
        <charset val="134"/>
      </rPr>
      <t xml:space="preserve">Wang C, </t>
    </r>
    <r>
      <rPr>
        <b/>
        <sz val="11"/>
        <color rgb="FFFF0000"/>
        <rFont val="等线"/>
        <family val="3"/>
        <charset val="134"/>
      </rPr>
      <t>Yu C1</t>
    </r>
    <r>
      <rPr>
        <b/>
        <sz val="11"/>
        <color rgb="FF000000"/>
        <rFont val="等线"/>
        <family val="3"/>
        <charset val="134"/>
      </rPr>
      <t>, Ma Y</t>
    </r>
  </si>
  <si>
    <r>
      <rPr>
        <b/>
        <sz val="11"/>
        <color rgb="FFFF0000"/>
        <rFont val="等线"/>
        <family val="3"/>
        <charset val="134"/>
      </rPr>
      <t>Yu C1,</t>
    </r>
    <r>
      <rPr>
        <b/>
        <sz val="11"/>
        <color rgb="FF000000"/>
        <rFont val="等线"/>
        <family val="3"/>
        <charset val="134"/>
      </rPr>
      <t xml:space="preserve"> Sun X, Yang F, et al</t>
    </r>
  </si>
  <si>
    <r>
      <rPr>
        <b/>
        <sz val="11"/>
        <color rgb="FF000000"/>
        <rFont val="等线"/>
        <family val="3"/>
        <charset val="134"/>
      </rPr>
      <t>Synergistic Ru-Co atomic pair with enhanced activity toward levulinic acid hydrogenation</t>
    </r>
  </si>
  <si>
    <r>
      <rPr>
        <b/>
        <sz val="11"/>
        <color rgb="FF00B0F0"/>
        <rFont val="等线"/>
        <family val="3"/>
        <charset val="134"/>
      </rPr>
      <t>Haonan Zhang</t>
    </r>
    <r>
      <rPr>
        <sz val="11"/>
        <color rgb="FF0070C0"/>
        <rFont val="等线"/>
        <family val="3"/>
        <charset val="134"/>
      </rPr>
      <t> </t>
    </r>
    <r>
      <rPr>
        <sz val="11"/>
        <color rgb="FF000000"/>
        <rFont val="等线"/>
        <family val="3"/>
        <charset val="134"/>
      </rPr>
      <t>, Yuhang Sun , Shuo Wang , Qiyuan Wang, Yuxiang Shang , Sungsik Lee, Liqiang Zhang , Lei Deng, Ying Yang</t>
    </r>
  </si>
  <si>
    <r>
      <rPr>
        <b/>
        <sz val="11"/>
        <color rgb="FF000000"/>
        <rFont val="等线"/>
        <family val="3"/>
        <charset val="134"/>
      </rPr>
      <t>Journal of Colloid and Interface Science</t>
    </r>
    <r>
      <rPr>
        <b/>
        <sz val="11"/>
        <color rgb="FF000000"/>
        <rFont val="等线"/>
        <family val="3"/>
        <charset val="134"/>
      </rPr>
      <t> </t>
    </r>
  </si>
  <si>
    <r>
      <rPr>
        <b/>
        <sz val="12"/>
        <color rgb="FF00B0F0"/>
        <rFont val="等线"/>
        <family val="3"/>
        <charset val="134"/>
      </rPr>
      <t>张浩楠</t>
    </r>
    <r>
      <rPr>
        <sz val="12"/>
        <color rgb="FF000000"/>
        <rFont val="等线"/>
        <family val="3"/>
        <charset val="134"/>
      </rPr>
      <t>， 李晨，王硕， 王祺元， 李恒， 杨英</t>
    </r>
  </si>
  <si>
    <r>
      <rPr>
        <sz val="10"/>
        <color rgb="FF555555"/>
        <rFont val="Microsoft Yahei"/>
        <family val="2"/>
        <charset val="134"/>
      </rPr>
      <t xml:space="preserve">Daorui Wang , Shuo Wang , 
</t>
    </r>
    <r>
      <rPr>
        <b/>
        <sz val="10"/>
        <color rgb="FF00B0F0"/>
        <rFont val="Microsoft Yahei"/>
        <family val="2"/>
        <charset val="134"/>
      </rPr>
      <t>Haonan Zhang</t>
    </r>
    <r>
      <rPr>
        <sz val="10"/>
        <color rgb="FF555555"/>
        <rFont val="Microsoft Yahei"/>
        <family val="2"/>
        <charset val="134"/>
      </rPr>
      <t xml:space="preserve"> , Chenmeng Cui , Shijie Hao , Ping Qiu , Lirong Zheng , Ying Yang</t>
    </r>
  </si>
  <si>
    <r>
      <rPr>
        <sz val="11"/>
        <rFont val="等线"/>
        <family val="3"/>
        <charset val="134"/>
      </rPr>
      <t>The influence of iron-based catalysts on substance conversion during hydrothermal carbonization proces</t>
    </r>
    <r>
      <rPr>
        <sz val="14"/>
        <rFont val="'Times New Roman'"/>
      </rPr>
      <t>s</t>
    </r>
  </si>
  <si>
    <r>
      <rPr>
        <b/>
        <sz val="11"/>
        <color rgb="FFFF0000"/>
        <rFont val="等线"/>
        <family val="3"/>
        <charset val="134"/>
      </rPr>
      <t>Jin Cai</t>
    </r>
    <r>
      <rPr>
        <b/>
        <sz val="11"/>
        <color rgb="FF000000"/>
        <rFont val="等线"/>
        <family val="3"/>
        <charset val="134"/>
      </rPr>
      <t xml:space="preserve"> , Han Tang, Teng-Hua Zhang, Peng Xiao, Yi-Wei Wu, Hai-Hang Qin, Guang-Jin Chen, Chang-Yu Sun*, Xiao-Hui Wang*</t>
    </r>
  </si>
  <si>
    <r>
      <rPr>
        <b/>
        <sz val="11"/>
        <color rgb="FF000000"/>
        <rFont val="等线"/>
        <family val="3"/>
        <charset val="134"/>
      </rPr>
      <t xml:space="preserve">Han Tang, </t>
    </r>
    <r>
      <rPr>
        <b/>
        <sz val="11"/>
        <color rgb="FFFF0000"/>
        <rFont val="等线"/>
        <family val="3"/>
        <charset val="134"/>
      </rPr>
      <t>Jin Cai</t>
    </r>
    <r>
      <rPr>
        <b/>
        <sz val="11"/>
        <color rgb="FF000000"/>
        <rFont val="等线"/>
        <family val="3"/>
        <charset val="134"/>
      </rPr>
      <t>, Hai-Hang Qin, Zi-Ying Zhao, Kun Li, Chang-Ping Tang, Peng Xiao, Bei Liu, Chang-Yu Sun, Guang-Jin Chen</t>
    </r>
  </si>
  <si>
    <r>
      <rPr>
        <b/>
        <sz val="11"/>
        <color rgb="FF53565A"/>
        <rFont val="Arial"/>
        <family val="2"/>
      </rPr>
      <t>Study on the desalination efficiency of hydrate phase by a pressure-driven filtration method</t>
    </r>
    <r>
      <rPr>
        <b/>
        <sz val="11"/>
        <rFont val="等线"/>
        <family val="3"/>
        <charset val="134"/>
      </rPr>
      <t> </t>
    </r>
  </si>
  <si>
    <r>
      <rPr>
        <b/>
        <sz val="11"/>
        <color rgb="FF000000"/>
        <rFont val="等线"/>
        <family val="3"/>
        <charset val="134"/>
      </rPr>
      <t xml:space="preserve">Yiwei Wu, Zhenbin Xu, Xiaohui Wang, </t>
    </r>
    <r>
      <rPr>
        <b/>
        <sz val="11"/>
        <color rgb="FFFF0000"/>
        <rFont val="等线"/>
        <family val="3"/>
        <charset val="134"/>
      </rPr>
      <t>Jin Cai,</t>
    </r>
    <r>
      <rPr>
        <b/>
        <sz val="11"/>
        <color rgb="FF000000"/>
        <rFont val="等线"/>
        <family val="3"/>
        <charset val="134"/>
      </rPr>
      <t xml:space="preserve"> Tenghua Zhang, Peng Xiao, Changyu Sun, Guangjin Chen</t>
    </r>
  </si>
  <si>
    <r>
      <rPr>
        <b/>
        <sz val="11"/>
        <rFont val="等线"/>
        <family val="3"/>
        <charset val="134"/>
      </rPr>
      <t>Chinese Journal of Chemical Engineering</t>
    </r>
  </si>
  <si>
    <r>
      <rPr>
        <b/>
        <sz val="11"/>
        <color rgb="FF000000"/>
        <rFont val="等线"/>
        <family val="3"/>
        <charset val="134"/>
      </rPr>
      <t xml:space="preserve">CHEN, Guangjin, TANG, Han, XIAO, Peng, SUN, Changyu, ZHAO, Ziying, LI, Qun, </t>
    </r>
    <r>
      <rPr>
        <b/>
        <sz val="11"/>
        <color rgb="FFFF0000"/>
        <rFont val="等线"/>
        <family val="3"/>
        <charset val="134"/>
      </rPr>
      <t>CAI, Jin</t>
    </r>
    <r>
      <rPr>
        <b/>
        <sz val="11"/>
        <color rgb="FF000000"/>
        <rFont val="等线"/>
        <family val="3"/>
        <charset val="134"/>
      </rPr>
      <t>, LI, Guodong, QIN, Haihang</t>
    </r>
  </si>
  <si>
    <r>
      <rPr>
        <b/>
        <sz val="11"/>
        <color rgb="FF000000"/>
        <rFont val="等线"/>
        <family val="3"/>
        <charset val="134"/>
      </rPr>
      <t>Kinetics and morphology study of hydrate formation from CO2-H2O</t>
    </r>
    <r>
      <rPr>
        <b/>
        <sz val="11"/>
        <color rgb="FF000000"/>
        <rFont val="等线"/>
        <family val="3"/>
        <charset val="134"/>
      </rPr>
      <t xml:space="preserve">
emulsion in glass beads</t>
    </r>
  </si>
  <si>
    <r>
      <rPr>
        <b/>
        <sz val="11"/>
        <color rgb="FFFF0000"/>
        <rFont val="等线"/>
        <family val="3"/>
        <charset val="134"/>
      </rPr>
      <t>Ming-Long Wang</t>
    </r>
    <r>
      <rPr>
        <b/>
        <sz val="11"/>
        <color rgb="FF000000"/>
        <rFont val="等线"/>
        <family val="3"/>
        <charset val="134"/>
      </rPr>
      <t>, Yi-Fei Sun, Hong-Nan Chen, Jin-Rong Zhong, Dan Rao, Yu Liu,</t>
    </r>
    <r>
      <rPr>
        <b/>
        <sz val="11"/>
        <color rgb="FF000000"/>
        <rFont val="等线"/>
        <family val="3"/>
        <charset val="134"/>
      </rPr>
      <t xml:space="preserve">
De-Jun Xuan, Bei Liu, Chang-Yu Sun, Guang-Jin Chen</t>
    </r>
  </si>
  <si>
    <r>
      <rPr>
        <b/>
        <sz val="11"/>
        <color rgb="FF000000"/>
        <rFont val="等线"/>
        <family val="3"/>
        <charset val="134"/>
      </rPr>
      <t>A new approach to high conversion CO2 hydrate sequestration by CO2/</t>
    </r>
    <r>
      <rPr>
        <b/>
        <sz val="11"/>
        <color rgb="FF000000"/>
        <rFont val="等线"/>
        <family val="3"/>
        <charset val="134"/>
      </rPr>
      <t xml:space="preserve">
water emulsion injection into marine sediments</t>
    </r>
  </si>
  <si>
    <r>
      <rPr>
        <b/>
        <sz val="11"/>
        <color rgb="FFFF0000"/>
        <rFont val="等线"/>
        <family val="3"/>
        <charset val="134"/>
      </rPr>
      <t>Ming-Long Wang</t>
    </r>
    <r>
      <rPr>
        <b/>
        <sz val="11"/>
        <color rgb="FF000000"/>
        <rFont val="等线"/>
        <family val="3"/>
        <charset val="134"/>
      </rPr>
      <t>, Yi-Fei Sun, Hong-Nan Chen, Jin-Rong Zhong, Liang-Liang Ren,</t>
    </r>
    <r>
      <rPr>
        <b/>
        <sz val="11"/>
        <color rgb="FF000000"/>
        <rFont val="等线"/>
        <family val="3"/>
        <charset val="134"/>
      </rPr>
      <t xml:space="preserve">
Ming Wang, Dan Rao, Yong-Quan Liu, Yi-Bo Hao, Bei Liu, Chang-Yu Sun,</t>
    </r>
    <r>
      <rPr>
        <b/>
        <sz val="11"/>
        <color rgb="FF000000"/>
        <rFont val="等线"/>
        <family val="3"/>
        <charset val="134"/>
      </rPr>
      <t xml:space="preserve">
Guang-Jin Chen</t>
    </r>
  </si>
  <si>
    <r>
      <rPr>
        <b/>
        <sz val="11"/>
        <color rgb="FF000000"/>
        <rFont val="等线"/>
        <family val="3"/>
        <charset val="134"/>
      </rPr>
      <t>Dual-objective enhancement of CO2 injection and hydrate conversion for</t>
    </r>
    <r>
      <rPr>
        <b/>
        <sz val="11"/>
        <color rgb="FF000000"/>
        <rFont val="等线"/>
        <family val="3"/>
        <charset val="134"/>
      </rPr>
      <t xml:space="preserve">
CO2 solid sequestration in submarine sediments via penicillin G sodium</t>
    </r>
    <r>
      <rPr>
        <b/>
        <sz val="11"/>
        <color rgb="FF000000"/>
        <rFont val="等线"/>
        <family val="3"/>
        <charset val="134"/>
      </rPr>
      <t xml:space="preserve">
solution pre-injection</t>
    </r>
  </si>
  <si>
    <r>
      <rPr>
        <b/>
        <sz val="11"/>
        <color rgb="FFFF0000"/>
        <rFont val="等线"/>
        <family val="3"/>
        <charset val="134"/>
      </rPr>
      <t>Ming-Long Wang</t>
    </r>
    <r>
      <rPr>
        <b/>
        <sz val="11"/>
        <color rgb="FF000000"/>
        <rFont val="等线"/>
        <family val="3"/>
        <charset val="134"/>
      </rPr>
      <t>, Yi-Fei Sun , Hong-Nan Chen, Jin-Rong Zhong, Dan Rao, Yu Liu,</t>
    </r>
    <r>
      <rPr>
        <b/>
        <sz val="11"/>
        <color rgb="FF000000"/>
        <rFont val="等线"/>
        <family val="3"/>
        <charset val="134"/>
      </rPr>
      <t xml:space="preserve">
De-Jun Xuan, Bei Liu, Chang-Yu Sun, Guang-Jin Chen</t>
    </r>
  </si>
  <si>
    <r>
      <rPr>
        <b/>
        <sz val="11"/>
        <color rgb="FFFF0000"/>
        <rFont val="等线"/>
        <family val="3"/>
        <charset val="134"/>
      </rPr>
      <t>Enhanced hydrate formation at the liquid CO2-brine interface with shear</t>
    </r>
    <r>
      <rPr>
        <b/>
        <sz val="11"/>
        <color rgb="FFFF0000"/>
        <rFont val="等线"/>
        <family val="3"/>
        <charset val="134"/>
      </rPr>
      <t xml:space="preserve">
flow for solid CO2 sequestration</t>
    </r>
  </si>
  <si>
    <r>
      <rPr>
        <b/>
        <sz val="11"/>
        <color rgb="FFFF0000"/>
        <rFont val="等线"/>
        <family val="3"/>
        <charset val="134"/>
      </rPr>
      <t>Ming-Long Wang</t>
    </r>
    <r>
      <rPr>
        <b/>
        <sz val="11"/>
        <color rgb="FF000000"/>
        <rFont val="等线"/>
        <family val="3"/>
        <charset val="134"/>
      </rPr>
      <t>, Yi-Fei Sun, Wei-Xin Pang, Qing-Ping Li, Ting Huang,</t>
    </r>
    <r>
      <rPr>
        <b/>
        <sz val="11"/>
        <color rgb="FF000000"/>
        <rFont val="等线"/>
        <family val="3"/>
        <charset val="134"/>
      </rPr>
      <t xml:space="preserve">
Hong-Nan Chen, Ming Wang, Jin-Rong Zhong, Liang-Liang Ren, Dan Rao, Bei Liu,</t>
    </r>
    <r>
      <rPr>
        <b/>
        <sz val="11"/>
        <color rgb="FF000000"/>
        <rFont val="等线"/>
        <family val="3"/>
        <charset val="134"/>
      </rPr>
      <t xml:space="preserve">
Chang-Yu Sun a, Guang-Jin Chen</t>
    </r>
  </si>
  <si>
    <r>
      <rPr>
        <b/>
        <sz val="11"/>
        <color rgb="FF000000"/>
        <rFont val="等线"/>
        <family val="3"/>
        <charset val="134"/>
      </rPr>
      <t>Influence of volume ratio of liquid CO2 to seawater on CO2 hydrate sequestration in</t>
    </r>
    <r>
      <rPr>
        <b/>
        <sz val="11"/>
        <color rgb="FF000000"/>
        <rFont val="等线"/>
        <family val="3"/>
        <charset val="134"/>
      </rPr>
      <t xml:space="preserve">
submarine sediments</t>
    </r>
  </si>
  <si>
    <r>
      <rPr>
        <b/>
        <sz val="11"/>
        <color rgb="FFFF0000"/>
        <rFont val="等线"/>
        <family val="3"/>
        <charset val="134"/>
      </rPr>
      <t>Ming-Long Wang</t>
    </r>
    <r>
      <rPr>
        <b/>
        <sz val="11"/>
        <color rgb="FF000000"/>
        <rFont val="等线"/>
        <family val="3"/>
        <charset val="134"/>
      </rPr>
      <t>, Ming Wang, Yi-Fei Sun, Hong-Nan Chen, Dan Rao, Jin-Rong</t>
    </r>
    <r>
      <rPr>
        <b/>
        <sz val="11"/>
        <color rgb="FF000000"/>
        <rFont val="等线"/>
        <family val="3"/>
        <charset val="134"/>
      </rPr>
      <t xml:space="preserve">
Zhong, Bei Liu, Chang-Yu Sun, Guang-Jin Chen</t>
    </r>
  </si>
  <si>
    <r>
      <rPr>
        <b/>
        <sz val="11"/>
        <color rgb="FFFF0000"/>
        <rFont val="等线"/>
        <family val="3"/>
        <charset val="134"/>
      </rPr>
      <t>Self-adaptive gas flow and phase change behaviors during hydrate</t>
    </r>
    <r>
      <rPr>
        <b/>
        <sz val="11"/>
        <color rgb="FFFF0000"/>
        <rFont val="等线"/>
        <family val="3"/>
        <charset val="134"/>
      </rPr>
      <t xml:space="preserve">
exploitation by alternate injection of N2 and CO2</t>
    </r>
  </si>
  <si>
    <r>
      <rPr>
        <b/>
        <sz val="11"/>
        <color rgb="FF000000"/>
        <rFont val="等线"/>
        <family val="3"/>
        <charset val="134"/>
      </rPr>
      <t xml:space="preserve">Bo-Jian Cao, Yi-Fei Sun, Hong-Nan Chen, Jin-Rong Zhong, </t>
    </r>
    <r>
      <rPr>
        <b/>
        <sz val="11"/>
        <color rgb="FFFF0000"/>
        <rFont val="等线"/>
        <family val="3"/>
        <charset val="134"/>
      </rPr>
      <t>Ming-Long Wang</t>
    </r>
    <r>
      <rPr>
        <b/>
        <sz val="11"/>
        <color rgb="FF000000"/>
        <rFont val="等线"/>
        <family val="3"/>
        <charset val="134"/>
      </rPr>
      <t>,</t>
    </r>
    <r>
      <rPr>
        <b/>
        <sz val="11"/>
        <color rgb="FF000000"/>
        <rFont val="等线"/>
        <family val="3"/>
        <charset val="134"/>
      </rPr>
      <t xml:space="preserve">
Ming Wang, Chang-Yu Sun, Guang-Jin Chen</t>
    </r>
  </si>
  <si>
    <r>
      <rPr>
        <b/>
        <sz val="11"/>
        <color rgb="FFFF0000"/>
        <rFont val="等线"/>
        <family val="3"/>
        <charset val="134"/>
      </rPr>
      <t>Quantitative evaluation of hydrate-based CO2 storage in unsealed marine</t>
    </r>
    <r>
      <rPr>
        <b/>
        <sz val="11"/>
        <color rgb="FFFF0000"/>
        <rFont val="等线"/>
        <family val="3"/>
        <charset val="134"/>
      </rPr>
      <t xml:space="preserve">
sediments: Viewpoint from the driving force of hydrate formation and</t>
    </r>
    <r>
      <rPr>
        <b/>
        <sz val="11"/>
        <color rgb="FFFF0000"/>
        <rFont val="等线"/>
        <family val="3"/>
        <charset val="134"/>
      </rPr>
      <t xml:space="preserve">
CO2-water contact ability</t>
    </r>
  </si>
  <si>
    <r>
      <rPr>
        <b/>
        <sz val="11"/>
        <color rgb="FF000000"/>
        <rFont val="等线"/>
        <family val="3"/>
        <charset val="134"/>
      </rPr>
      <t xml:space="preserve">Hong-Nan Chen, Yi-Fei Sun, Wei-Xin Pang, </t>
    </r>
    <r>
      <rPr>
        <b/>
        <sz val="11"/>
        <color rgb="FFFF0000"/>
        <rFont val="等线"/>
        <family val="3"/>
        <charset val="134"/>
      </rPr>
      <t>Ming-Long Wang</t>
    </r>
    <r>
      <rPr>
        <b/>
        <sz val="11"/>
        <color rgb="FF000000"/>
        <rFont val="等线"/>
        <family val="3"/>
        <charset val="134"/>
      </rPr>
      <t>, Ming Wang,</t>
    </r>
    <r>
      <rPr>
        <b/>
        <sz val="11"/>
        <color rgb="FF000000"/>
        <rFont val="等线"/>
        <family val="3"/>
        <charset val="134"/>
      </rPr>
      <t xml:space="preserve">
Jin-Rong Zhong, Liang-Liang Ren, Bo-Jian Cao, Dan Rao, Chang-Yu Sun,</t>
    </r>
    <r>
      <rPr>
        <b/>
        <sz val="11"/>
        <color rgb="FF000000"/>
        <rFont val="等线"/>
        <family val="3"/>
        <charset val="134"/>
      </rPr>
      <t xml:space="preserve">
Guang-Jin Chen</t>
    </r>
  </si>
  <si>
    <r>
      <rPr>
        <b/>
        <sz val="11"/>
        <color rgb="FF000000"/>
        <rFont val="等线"/>
        <family val="3"/>
        <charset val="134"/>
      </rPr>
      <t>Enhanced gas production and CO2 storage in hydrate-bearing</t>
    </r>
    <r>
      <rPr>
        <b/>
        <sz val="11"/>
        <color rgb="FF000000"/>
        <rFont val="等线"/>
        <family val="3"/>
        <charset val="134"/>
      </rPr>
      <t xml:space="preserve">
sediments via pre-depressurization and rapid CO2 injection</t>
    </r>
  </si>
  <si>
    <r>
      <rPr>
        <b/>
        <sz val="11"/>
        <color rgb="FF000000"/>
        <rFont val="等线"/>
        <family val="3"/>
        <charset val="134"/>
      </rPr>
      <t xml:space="preserve">Hongnan Chen, Yifei Sun, Bojian Cao, </t>
    </r>
    <r>
      <rPr>
        <b/>
        <sz val="11"/>
        <color rgb="FFFF0000"/>
        <rFont val="等线"/>
        <family val="3"/>
        <charset val="134"/>
      </rPr>
      <t>Minglong Wang</t>
    </r>
    <r>
      <rPr>
        <b/>
        <sz val="11"/>
        <color rgb="FF000000"/>
        <rFont val="等线"/>
        <family val="3"/>
        <charset val="134"/>
      </rPr>
      <t>, Ming Wang,</t>
    </r>
    <r>
      <rPr>
        <b/>
        <sz val="11"/>
        <color rgb="FF000000"/>
        <rFont val="等线"/>
        <family val="3"/>
        <charset val="134"/>
      </rPr>
      <t xml:space="preserve">
Jinrong Zhong, Changyu Sun, Guangjin Chen</t>
    </r>
  </si>
  <si>
    <r>
      <rPr>
        <b/>
        <sz val="11"/>
        <color rgb="FF000000"/>
        <rFont val="等线"/>
        <family val="3"/>
        <charset val="134"/>
      </rPr>
      <t>1、 new approach to high conversion CO?</t>
    </r>
    <r>
      <rPr>
        <b/>
        <sz val="11"/>
        <color rgb="FF000000"/>
        <rFont val="等线"/>
        <family val="3"/>
        <charset val="134"/>
      </rPr>
      <t xml:space="preserve">
hydrate sequestration by CO2/water emulsion injection into marine</t>
    </r>
    <r>
      <rPr>
        <b/>
        <sz val="11"/>
        <color rgb="FF000000"/>
        <rFont val="等线"/>
        <family val="3"/>
        <charset val="134"/>
      </rPr>
      <t xml:space="preserve">
sediments；2、液态CO2与海水静态接触和剪切流动接</t>
    </r>
    <r>
      <rPr>
        <b/>
        <sz val="11"/>
        <color rgb="FF000000"/>
        <rFont val="等线"/>
        <family val="3"/>
        <charset val="134"/>
      </rPr>
      <t xml:space="preserve">
触下水合物形成形态及动力学研究</t>
    </r>
  </si>
  <si>
    <r>
      <rPr>
        <b/>
        <sz val="11"/>
        <color rgb="FFFF0000"/>
        <rFont val="等线"/>
        <family val="3"/>
        <charset val="134"/>
      </rPr>
      <t>1、一种二氧化碳自乳化强化地质封存的方法；</t>
    </r>
    <r>
      <rPr>
        <b/>
        <sz val="11"/>
        <color rgb="FF000000"/>
        <rFont val="等线"/>
        <family val="3"/>
        <charset val="134"/>
      </rPr>
      <t>2、一种评价海底二氧化碳水合物稳定性的方法及系统</t>
    </r>
  </si>
  <si>
    <r>
      <rPr>
        <b/>
        <sz val="11"/>
        <color rgb="FF000000"/>
        <rFont val="等线"/>
        <family val="3"/>
        <charset val="134"/>
      </rPr>
      <t>1、孙漪霏、</t>
    </r>
    <r>
      <rPr>
        <b/>
        <sz val="11"/>
        <color rgb="FFFF0000"/>
        <rFont val="等线"/>
        <family val="3"/>
        <charset val="134"/>
      </rPr>
      <t>王明龙</t>
    </r>
    <r>
      <rPr>
        <b/>
        <sz val="11"/>
        <color rgb="FF000000"/>
        <rFont val="等线"/>
        <family val="3"/>
        <charset val="134"/>
      </rPr>
      <t>、刘蓓、陈光进、陈弘男、王明；2、孙漪霏、陈光进、孙长宇、陈弘男、</t>
    </r>
    <r>
      <rPr>
        <b/>
        <sz val="11"/>
        <color rgb="FFFF0000"/>
        <rFont val="等线"/>
        <family val="3"/>
        <charset val="134"/>
      </rPr>
      <t>王明龙</t>
    </r>
  </si>
  <si>
    <r>
      <rPr>
        <b/>
        <sz val="11"/>
        <color rgb="FF000000"/>
        <rFont val="等线"/>
        <family val="3"/>
        <charset val="134"/>
      </rPr>
      <t>Diffusion-dependent strategy for decoupling mass transfer and reaction in propane</t>
    </r>
    <r>
      <rPr>
        <b/>
        <sz val="11"/>
        <color rgb="FF000000"/>
        <rFont val="等线"/>
        <family val="3"/>
        <charset val="134"/>
      </rPr>
      <t xml:space="preserve">
dehydrogenation kinetics</t>
    </r>
  </si>
  <si>
    <r>
      <rPr>
        <b/>
        <sz val="11"/>
        <color rgb="FFFF0000"/>
        <rFont val="等线"/>
        <family val="3"/>
        <charset val="134"/>
      </rPr>
      <t xml:space="preserve">Jian Li, Qi Liu, Shuangzhu Kong, </t>
    </r>
    <r>
      <rPr>
        <b/>
        <sz val="11"/>
        <color rgb="FF000000"/>
        <rFont val="等线"/>
        <family val="3"/>
        <charset val="134"/>
      </rPr>
      <t xml:space="preserve">Shanlei Han, </t>
    </r>
    <r>
      <rPr>
        <b/>
        <sz val="11"/>
        <color rgb="FFFF0000"/>
        <rFont val="等线"/>
        <family val="3"/>
        <charset val="134"/>
      </rPr>
      <t xml:space="preserve">Feng Cheng, </t>
    </r>
    <r>
      <rPr>
        <b/>
        <sz val="11"/>
        <color rgb="FF000000"/>
        <rFont val="等线"/>
        <family val="3"/>
        <charset val="134"/>
      </rPr>
      <t>Yuming Li,</t>
    </r>
    <r>
      <rPr>
        <b/>
        <sz val="11"/>
        <color rgb="FF000000"/>
        <rFont val="等线"/>
        <family val="3"/>
        <charset val="134"/>
      </rPr>
      <t xml:space="preserve">
 Mengxi Liu, Guiyuan Jiang, Chunxi Lu, Chunming Xu</t>
    </r>
  </si>
  <si>
    <r>
      <rPr>
        <b/>
        <sz val="11"/>
        <color rgb="FF000000"/>
        <rFont val="等线"/>
        <family val="3"/>
        <charset val="134"/>
      </rPr>
      <t>A new transient nonuniformity index for the feed injection zone of a</t>
    </r>
    <r>
      <rPr>
        <b/>
        <sz val="11"/>
        <color rgb="FF000000"/>
        <rFont val="等线"/>
        <family val="3"/>
        <charset val="134"/>
      </rPr>
      <t xml:space="preserve">
multiphase fluidized bed reactor</t>
    </r>
  </si>
  <si>
    <r>
      <rPr>
        <b/>
        <sz val="11"/>
        <color rgb="FFFF0000"/>
        <rFont val="等线"/>
        <family val="3"/>
        <charset val="134"/>
      </rPr>
      <t>Shuangzhu Kong, Min Cai, Jian Li, Feng Cheng</t>
    </r>
    <r>
      <rPr>
        <b/>
        <sz val="11"/>
        <color rgb="FF000000"/>
        <rFont val="等线"/>
        <family val="3"/>
        <charset val="134"/>
      </rPr>
      <t>, Chunxi Lu, Mengxi Liu,</t>
    </r>
    <r>
      <rPr>
        <b/>
        <sz val="11"/>
        <color rgb="FF000000"/>
        <rFont val="等线"/>
        <family val="3"/>
        <charset val="134"/>
      </rPr>
      <t xml:space="preserve">
Chaowei Liu, Zhifeng Wang, Kaijun Hou</t>
    </r>
  </si>
  <si>
    <r>
      <rPr>
        <b/>
        <sz val="11"/>
        <color rgb="FF000000"/>
        <rFont val="等线"/>
        <family val="3"/>
        <charset val="134"/>
      </rPr>
      <t>二元颗粒在气固流化床内流动、混合特性的数值模拟(I)：</t>
    </r>
    <r>
      <rPr>
        <b/>
        <sz val="11"/>
        <color rgb="FF000000"/>
        <rFont val="等线"/>
        <family val="3"/>
        <charset val="134"/>
      </rPr>
      <t xml:space="preserve">
轴向/径向流场分布特性</t>
    </r>
  </si>
  <si>
    <r>
      <rPr>
        <b/>
        <sz val="11"/>
        <color rgb="FFFF0000"/>
        <rFont val="等线"/>
        <family val="3"/>
        <charset val="134"/>
      </rPr>
      <t>王贵方， 孔双祝， 李 建，</t>
    </r>
    <r>
      <rPr>
        <b/>
        <sz val="11"/>
        <color rgb="FF000000"/>
        <rFont val="等线"/>
        <family val="3"/>
        <charset val="134"/>
      </rPr>
      <t xml:space="preserve"> 姚秀颖， 范怡平， 卢春喜</t>
    </r>
  </si>
  <si>
    <r>
      <rPr>
        <b/>
        <sz val="11"/>
        <color rgb="FF000000"/>
        <rFont val="等线"/>
        <family val="3"/>
        <charset val="134"/>
      </rPr>
      <t>常 明 ， 蔡 敏 ，</t>
    </r>
    <r>
      <rPr>
        <b/>
        <sz val="11"/>
        <color rgb="FFFF0000"/>
        <rFont val="等线"/>
        <family val="3"/>
        <charset val="134"/>
      </rPr>
      <t>李 建</t>
    </r>
    <r>
      <rPr>
        <b/>
        <sz val="11"/>
        <color rgb="FF000000"/>
        <rFont val="等线"/>
        <family val="3"/>
        <charset val="134"/>
      </rPr>
      <t xml:space="preserve"> ，刘梦溪 ，卢春喜 ，姜桂元 ，张 鹏 </t>
    </r>
  </si>
  <si>
    <r>
      <rPr>
        <b/>
        <sz val="11"/>
        <color rgb="FF000000"/>
        <rFont val="等线"/>
        <family val="3"/>
        <charset val="134"/>
      </rPr>
      <t>ZnOx/Silicalite-1 catalyst in PDH: Transient kinetics with external diffusion effects</t>
    </r>
    <r>
      <rPr>
        <sz val="11"/>
        <color rgb="FF000000"/>
        <rFont val="等线"/>
        <family val="3"/>
        <charset val="134"/>
      </rPr>
      <t xml:space="preserve">
</t>
    </r>
  </si>
  <si>
    <r>
      <rPr>
        <b/>
        <sz val="11"/>
        <color rgb="FFFF0000"/>
        <rFont val="等线"/>
        <family val="3"/>
        <charset val="134"/>
      </rPr>
      <t>1、丙烷催化脱氢流化床反应-再生耦合装置及丙烷催化脱氢工艺方法；</t>
    </r>
    <r>
      <rPr>
        <b/>
        <sz val="11"/>
        <color rgb="FF000000"/>
        <rFont val="等线"/>
        <family val="3"/>
        <charset val="134"/>
      </rPr>
      <t>2、移动床-流化床反应再生耦合装置及其使用方法</t>
    </r>
  </si>
  <si>
    <r>
      <rPr>
        <b/>
        <sz val="11"/>
        <color rgb="FF000000"/>
        <rFont val="等线"/>
        <family val="3"/>
        <charset val="134"/>
      </rPr>
      <t>1、刘梦溪、卢春喜、徐春明、姜桂元、</t>
    </r>
    <r>
      <rPr>
        <b/>
        <sz val="11"/>
        <color rgb="FFFF0000"/>
        <rFont val="等线"/>
        <family val="3"/>
        <charset val="134"/>
      </rPr>
      <t>李建</t>
    </r>
    <r>
      <rPr>
        <b/>
        <sz val="11"/>
        <color rgb="FF000000"/>
        <rFont val="等线"/>
        <family val="3"/>
        <charset val="134"/>
      </rPr>
      <t>；2、</t>
    </r>
    <r>
      <rPr>
        <b/>
        <sz val="11"/>
        <color rgb="FFFF0000"/>
        <rFont val="等线"/>
        <family val="3"/>
        <charset val="134"/>
      </rPr>
      <t>李建</t>
    </r>
    <r>
      <rPr>
        <b/>
        <sz val="11"/>
        <color rgb="FF000000"/>
        <rFont val="等线"/>
        <family val="3"/>
        <charset val="134"/>
      </rPr>
      <t>、刘梦溪、徐春明、卢春喜、</t>
    </r>
    <r>
      <rPr>
        <b/>
        <sz val="11"/>
        <color rgb="FFFF0000"/>
        <rFont val="等线"/>
        <family val="3"/>
        <charset val="134"/>
      </rPr>
      <t>刘启</t>
    </r>
    <r>
      <rPr>
        <b/>
        <sz val="11"/>
        <color rgb="FF000000"/>
        <rFont val="等线"/>
        <family val="3"/>
        <charset val="134"/>
      </rPr>
      <t>、姜桂元、</t>
    </r>
    <r>
      <rPr>
        <b/>
        <sz val="11"/>
        <color rgb="FFFF0000"/>
        <rFont val="等线"/>
        <family val="3"/>
        <charset val="134"/>
      </rPr>
      <t>孔双祝</t>
    </r>
  </si>
  <si>
    <r>
      <rPr>
        <b/>
        <sz val="11"/>
        <color rgb="FF000000"/>
        <rFont val="等线"/>
        <family val="3"/>
        <charset val="134"/>
      </rPr>
      <t>有效缩短流化床反应器稀相空间油剂接触时间的轴流旋分器分离特性研究</t>
    </r>
    <r>
      <rPr>
        <sz val="11"/>
        <color rgb="FF000000"/>
        <rFont val="等线"/>
        <family val="3"/>
        <charset val="134"/>
      </rPr>
      <t xml:space="preserve">
</t>
    </r>
  </si>
  <si>
    <r>
      <rPr>
        <b/>
        <sz val="11"/>
        <color rgb="FF000000"/>
        <rFont val="等线"/>
        <family val="3"/>
        <charset val="134"/>
      </rPr>
      <t></t>
    </r>
    <r>
      <rPr>
        <b/>
        <sz val="11"/>
        <color rgb="FFFF0000"/>
        <rFont val="等线"/>
        <family val="3"/>
        <charset val="134"/>
      </rPr>
      <t>Ninghan Gao</t>
    </r>
    <r>
      <rPr>
        <b/>
        <sz val="11"/>
        <color rgb="FF000000"/>
        <rFont val="等线"/>
        <family val="3"/>
        <charset val="134"/>
      </rPr>
      <t>, Xiao Mao, Nan Nan</t>
    </r>
  </si>
  <si>
    <r>
      <rPr>
        <b/>
        <sz val="11"/>
        <color rgb="FF000000"/>
        <rFont val="等线"/>
        <family val="3"/>
        <charset val="134"/>
      </rPr>
      <t></t>
    </r>
    <r>
      <rPr>
        <b/>
        <sz val="11"/>
        <color rgb="FFFF0000"/>
        <rFont val="等线"/>
        <family val="3"/>
        <charset val="134"/>
      </rPr>
      <t>Ninghan Gao,</t>
    </r>
    <r>
      <rPr>
        <b/>
        <sz val="11"/>
        <color rgb="FF000000"/>
        <rFont val="等线"/>
        <family val="3"/>
        <charset val="134"/>
      </rPr>
      <t xml:space="preserve"> Ruihang Zhang, Ziying Zhao, et al</t>
    </r>
  </si>
  <si>
    <r>
      <rPr>
        <b/>
        <sz val="11"/>
        <color rgb="FF000000"/>
        <rFont val="等线"/>
        <family val="3"/>
        <charset val="134"/>
      </rPr>
      <t>Haiqian Lian a</t>
    </r>
    <r>
      <rPr>
        <b/>
        <sz val="11"/>
        <color rgb="FF000000"/>
        <rFont val="等线"/>
        <family val="3"/>
        <charset val="134"/>
      </rPr>
      <t xml:space="preserve">
, Mingliang Jiang a</t>
    </r>
    <r>
      <rPr>
        <b/>
        <sz val="11"/>
        <color rgb="FF000000"/>
        <rFont val="等线"/>
        <family val="3"/>
        <charset val="134"/>
      </rPr>
      <t xml:space="preserve">
, Changchao Zhou a</t>
    </r>
    <r>
      <rPr>
        <b/>
        <sz val="11"/>
        <color rgb="FF000000"/>
        <rFont val="等线"/>
        <family val="3"/>
        <charset val="134"/>
      </rPr>
      <t xml:space="preserve">
,</t>
    </r>
    <r>
      <rPr>
        <b/>
        <sz val="11"/>
        <color rgb="FFFF0000"/>
        <rFont val="等线"/>
        <family val="3"/>
        <charset val="134"/>
      </rPr>
      <t xml:space="preserve"> Ninghan Gao</t>
    </r>
    <r>
      <rPr>
        <b/>
        <sz val="11"/>
        <color rgb="FF000000"/>
        <rFont val="等线"/>
        <family val="3"/>
        <charset val="134"/>
      </rPr>
      <t xml:space="preserve"> b</t>
    </r>
    <r>
      <rPr>
        <b/>
        <sz val="11"/>
        <color rgb="FF000000"/>
        <rFont val="等线"/>
        <family val="3"/>
        <charset val="134"/>
      </rPr>
      <t xml:space="preserve">
, Eryue Song a, </t>
    </r>
    <r>
      <rPr>
        <b/>
        <sz val="11"/>
        <color rgb="FF000000"/>
        <rFont val="等线"/>
        <family val="3"/>
        <charset val="134"/>
      </rPr>
      <t xml:space="preserve">
Chongqing Wang a</t>
    </r>
    <r>
      <rPr>
        <b/>
        <sz val="11"/>
        <color rgb="FF000000"/>
        <rFont val="等线"/>
        <family val="3"/>
        <charset val="134"/>
      </rPr>
      <t xml:space="preserve">
, Chun Deng b</t>
    </r>
    <r>
      <rPr>
        <b/>
        <sz val="11"/>
        <color rgb="FF000000"/>
        <rFont val="等线"/>
        <family val="3"/>
        <charset val="134"/>
      </rPr>
      <t xml:space="preserve">
, Yichang Pan a,*</t>
    </r>
    <r>
      <rPr>
        <b/>
        <sz val="11"/>
        <color rgb="FF000000"/>
        <rFont val="等线"/>
        <family val="3"/>
        <charset val="134"/>
      </rPr>
      <t xml:space="preserve">
, Weihong Xing</t>
    </r>
  </si>
  <si>
    <r>
      <rPr>
        <b/>
        <sz val="11"/>
        <color rgb="FFFF0000"/>
        <rFont val="等线"/>
        <family val="3"/>
        <charset val="134"/>
      </rPr>
      <t>Wang Yu</t>
    </r>
    <r>
      <rPr>
        <b/>
        <sz val="11"/>
        <color rgb="FF000000"/>
        <rFont val="等线"/>
        <family val="3"/>
        <charset val="134"/>
      </rPr>
      <t>, Yuruo Wan, Wei Zhou, Jiayi An, Liting Tian, Jie Ma</t>
    </r>
  </si>
  <si>
    <r>
      <rPr>
        <sz val="11"/>
        <color rgb="FFFF0000"/>
        <rFont val="Arial"/>
        <family val="2"/>
      </rPr>
      <t>Wang Yu</t>
    </r>
    <r>
      <rPr>
        <sz val="11"/>
        <color rgb="FF000000"/>
        <rFont val="Arial"/>
        <family val="2"/>
      </rPr>
      <t>, Jiayi An, Jiuhao Song, Junjie Guan, Keyu Duan, Wei Zhou, Liting Tian, Jie Ma</t>
    </r>
  </si>
  <si>
    <r>
      <rPr>
        <b/>
        <sz val="11"/>
        <color rgb="FFFF0000"/>
        <rFont val="等线"/>
        <family val="3"/>
        <charset val="134"/>
      </rPr>
      <t>Linchun Nie</t>
    </r>
    <r>
      <rPr>
        <b/>
        <sz val="11"/>
        <color rgb="FF000000"/>
        <rFont val="等线"/>
        <family val="3"/>
        <charset val="134"/>
      </rPr>
      <t>, Jiazhi Xia, Jiawei Liao, Na Liu, Meiling Xu, Dejing Meng, Wenjing Liu, Qingxiang Zhou, Chunmao Chen</t>
    </r>
  </si>
  <si>
    <r>
      <rPr>
        <b/>
        <sz val="11"/>
        <color rgb="FF000000"/>
        <rFont val="等线"/>
        <family val="3"/>
        <charset val="134"/>
      </rPr>
      <t>Guangyu Dong, Liushan Jiang,</t>
    </r>
    <r>
      <rPr>
        <b/>
        <sz val="11"/>
        <color rgb="FFFF0000"/>
        <rFont val="等线"/>
        <family val="3"/>
        <charset val="134"/>
      </rPr>
      <t xml:space="preserve"> Linchun Nie,</t>
    </r>
    <r>
      <rPr>
        <b/>
        <sz val="11"/>
        <color rgb="FF000000"/>
        <rFont val="等线"/>
        <family val="3"/>
        <charset val="134"/>
      </rPr>
      <t xml:space="preserve"> Jiawei Liao, Xiaodie Geng, Wenjing Liu, Dejing Meng, Meiling Xu, Na Liu, Qingxiang Zhou, Chunmao Chen
</t>
    </r>
  </si>
  <si>
    <r>
      <rPr>
        <b/>
        <sz val="11"/>
        <color rgb="FF000000"/>
        <rFont val="等线"/>
        <family val="3"/>
        <charset val="134"/>
      </rPr>
      <t xml:space="preserve">Dejing Meng, </t>
    </r>
    <r>
      <rPr>
        <b/>
        <sz val="11"/>
        <color rgb="FFFF0000"/>
        <rFont val="等线"/>
        <family val="3"/>
        <charset val="134"/>
      </rPr>
      <t>Linchun Nie</t>
    </r>
    <r>
      <rPr>
        <b/>
        <sz val="11"/>
        <color rgb="FF000000"/>
        <rFont val="等线"/>
        <family val="3"/>
        <charset val="134"/>
      </rPr>
      <t>, Wenjing Liu, Rui Yang, Haobo Yang, Junlong Li, Ranhao Zhao, Shaojie Su, Qingxiang Zhou</t>
    </r>
  </si>
  <si>
    <r>
      <rPr>
        <b/>
        <sz val="11"/>
        <color rgb="FF000000"/>
        <rFont val="等线"/>
        <family val="3"/>
        <charset val="134"/>
      </rPr>
      <t xml:space="preserve">Lutong Bu 1, </t>
    </r>
    <r>
      <rPr>
        <b/>
        <sz val="11"/>
        <color rgb="FFFF0000"/>
        <rFont val="等线"/>
        <family val="3"/>
        <charset val="134"/>
      </rPr>
      <t>Linchun Nie</t>
    </r>
    <r>
      <rPr>
        <b/>
        <sz val="11"/>
        <color rgb="FF000000"/>
        <rFont val="等线"/>
        <family val="3"/>
        <charset val="134"/>
      </rPr>
      <t xml:space="preserve"> 1, Jiawei Liao 1, Dejing Meng 1, Wenjing Liu 1, Rui Yang 1, Yongli Liu 2, Na Liu 1, Qingxiang Zhou</t>
    </r>
  </si>
  <si>
    <r>
      <rPr>
        <b/>
        <sz val="11"/>
        <color rgb="FF000000"/>
        <rFont val="等线"/>
        <family val="3"/>
        <charset val="134"/>
      </rPr>
      <t xml:space="preserve">Guojin Tang, </t>
    </r>
    <r>
      <rPr>
        <b/>
        <sz val="11"/>
        <color rgb="FFFF0000"/>
        <rFont val="等线"/>
        <family val="3"/>
        <charset val="134"/>
      </rPr>
      <t>Linchun Nie</t>
    </r>
    <r>
      <rPr>
        <b/>
        <sz val="11"/>
        <color rgb="FF000000"/>
        <rFont val="等线"/>
        <family val="3"/>
        <charset val="134"/>
      </rPr>
      <t>, Shuai Yuan, Liushan Jiang, Jiawei Liao, Na Liu, Dejing Meng, Wenjing Liu, Qingxiang Zhou</t>
    </r>
  </si>
  <si>
    <r>
      <rPr>
        <b/>
        <sz val="11"/>
        <color rgb="FF000000"/>
        <rFont val="等线"/>
        <family val="3"/>
        <charset val="134"/>
      </rPr>
      <t>周庆祥，李双莹，姜刘杉，刘永丽，</t>
    </r>
    <r>
      <rPr>
        <b/>
        <sz val="11"/>
        <color rgb="FFFF0000"/>
        <rFont val="等线"/>
        <family val="3"/>
        <charset val="134"/>
      </rPr>
      <t>聂林春</t>
    </r>
    <r>
      <rPr>
        <b/>
        <sz val="11"/>
        <color rgb="FF000000"/>
        <rFont val="等线"/>
        <family val="3"/>
        <charset val="134"/>
      </rPr>
      <t>，李智，步路通，李艳晖，李靖，武亚林</t>
    </r>
  </si>
  <si>
    <r>
      <rPr>
        <b/>
        <sz val="11"/>
        <color rgb="FFFF0000"/>
        <rFont val="等线"/>
        <family val="3"/>
        <charset val="134"/>
      </rPr>
      <t>高照</t>
    </r>
    <r>
      <rPr>
        <b/>
        <sz val="11"/>
        <color rgb="FF000000"/>
        <rFont val="等线"/>
        <family val="3"/>
        <charset val="134"/>
      </rPr>
      <t>，吴熙，夏丹，张霖宙</t>
    </r>
  </si>
  <si>
    <r>
      <rPr>
        <b/>
        <sz val="11"/>
        <color rgb="FF000000"/>
        <rFont val="等线"/>
        <family val="3"/>
        <charset val="134"/>
      </rPr>
      <t xml:space="preserve">Falu Dang, </t>
    </r>
    <r>
      <rPr>
        <b/>
        <sz val="11"/>
        <color rgb="FFFF0000"/>
        <rFont val="等线"/>
        <family val="3"/>
        <charset val="134"/>
      </rPr>
      <t>Zhao Gao</t>
    </r>
    <r>
      <rPr>
        <b/>
        <sz val="11"/>
        <color rgb="FF000000"/>
        <rFont val="等线"/>
        <family val="3"/>
        <charset val="134"/>
      </rPr>
      <t>, Zhiguo Sun, Zhengyu Chen, Jingcun Lian, Yupei Liu, Meijia Liu, Zhongdong Zhang, Chaowei Liu, Linzhou Zhang ,*, Gang Wang,*</t>
    </r>
  </si>
  <si>
    <r>
      <rPr>
        <b/>
        <sz val="11"/>
        <color rgb="FF000000"/>
        <rFont val="等线"/>
        <family val="3"/>
        <charset val="134"/>
      </rPr>
      <t xml:space="preserve">Jian Wu, Guoxing Chen, Aiqing Chen, </t>
    </r>
    <r>
      <rPr>
        <b/>
        <sz val="11"/>
        <color rgb="FFFF0000"/>
        <rFont val="等线"/>
        <family val="3"/>
        <charset val="134"/>
      </rPr>
      <t>Zhao Gao</t>
    </r>
    <r>
      <rPr>
        <b/>
        <sz val="11"/>
        <color rgb="FF000000"/>
        <rFont val="等线"/>
        <family val="3"/>
        <charset val="134"/>
      </rPr>
      <t>, Xi Wu, Haiyang Cheng, Yifei Li, Yongchun Wang, Zhiming Qian, Xiaosong Zhang, Chunming Xu, Zhengyu Chen,*Linzhou Zhang,*</t>
    </r>
  </si>
  <si>
    <r>
      <rPr>
        <b/>
        <sz val="11"/>
        <color rgb="FF000000"/>
        <rFont val="等线"/>
        <family val="3"/>
        <charset val="134"/>
      </rPr>
      <t>党法璐，孙志国，</t>
    </r>
    <r>
      <rPr>
        <b/>
        <sz val="11"/>
        <color rgb="FFFF0000"/>
        <rFont val="等线"/>
        <family val="3"/>
        <charset val="134"/>
      </rPr>
      <t>高照</t>
    </r>
    <r>
      <rPr>
        <b/>
        <sz val="11"/>
        <color rgb="FF000000"/>
        <rFont val="等线"/>
        <family val="3"/>
        <charset val="134"/>
      </rPr>
      <t>，王刚，陈政宇，张霖宙，连竞存，刘美佳，张忠东，刘超伟</t>
    </r>
  </si>
  <si>
    <r>
      <rPr>
        <sz val="12"/>
        <color rgb="FFFF0000"/>
        <rFont val="Times New Roman"/>
        <family val="1"/>
      </rPr>
      <t>Zikang Chen,</t>
    </r>
    <r>
      <rPr>
        <sz val="12"/>
        <color rgb="FF000000"/>
        <rFont val="Times New Roman"/>
        <family val="1"/>
      </rPr>
      <t xml:space="preserve"> Qi Liu, Peng Xiao, Zhangming Li, Yanjun Gong</t>
    </r>
  </si>
  <si>
    <r>
      <rPr>
        <sz val="11"/>
        <color rgb="FF000000"/>
        <rFont val="等线"/>
        <family val="3"/>
        <charset val="134"/>
      </rPr>
      <t xml:space="preserve">Zhentao Liu , Jinlin Mei , Xiaoyang Kong , </t>
    </r>
    <r>
      <rPr>
        <sz val="11"/>
        <color rgb="FFFF0000"/>
        <rFont val="等线"/>
        <family val="3"/>
        <charset val="134"/>
      </rPr>
      <t xml:space="preserve">Zikang Chen </t>
    </r>
    <r>
      <rPr>
        <sz val="11"/>
        <color rgb="FF000000"/>
        <rFont val="等线"/>
        <family val="3"/>
        <charset val="134"/>
      </rPr>
      <t>, Dong Li , Haidong Li , Chunya Wang , Yanjun Gong , Chunming Xu , Xilong Wang</t>
    </r>
  </si>
  <si>
    <r>
      <rPr>
        <b/>
        <sz val="11"/>
        <color rgb="FF000000"/>
        <rFont val="等线"/>
        <family val="3"/>
        <charset val="134"/>
      </rPr>
      <t>Chemical Engineering</t>
    </r>
    <r>
      <rPr>
        <b/>
        <sz val="11"/>
        <color rgb="FF000000"/>
        <rFont val="等线"/>
        <family val="3"/>
        <charset val="134"/>
      </rPr>
      <t xml:space="preserve">
Journal</t>
    </r>
  </si>
  <si>
    <r>
      <rPr>
        <b/>
        <sz val="11"/>
        <color rgb="FF000000"/>
        <rFont val="等线"/>
        <family val="3"/>
        <charset val="134"/>
      </rPr>
      <t>HowDotheMorphologyandCrystalFacetofCeO2</t>
    </r>
    <r>
      <rPr>
        <b/>
        <sz val="11"/>
        <color rgb="FF000000"/>
        <rFont val="等线"/>
        <family val="3"/>
        <charset val="134"/>
      </rPr>
      <t xml:space="preserve">
 DeterminetheCatalyticActivitytowardNORemoval?</t>
    </r>
  </si>
  <si>
    <r>
      <rPr>
        <b/>
        <sz val="11"/>
        <color rgb="FF000000"/>
        <rFont val="等线"/>
        <family val="3"/>
        <charset val="134"/>
      </rPr>
      <t>WeibinChen,</t>
    </r>
    <r>
      <rPr>
        <b/>
        <sz val="11"/>
        <color rgb="FFC00000"/>
        <rFont val="等线"/>
        <family val="3"/>
        <charset val="134"/>
      </rPr>
      <t>LongFeng</t>
    </r>
    <r>
      <rPr>
        <b/>
        <sz val="11"/>
        <color rgb="FF000000"/>
        <rFont val="等线"/>
        <family val="3"/>
        <charset val="134"/>
      </rPr>
      <t>,BingbingMa,XuanZhang,RuiqinZhong,*andRuqiangZou*</t>
    </r>
  </si>
  <si>
    <r>
      <rPr>
        <b/>
        <sz val="11"/>
        <color rgb="FF000000"/>
        <rFont val="等线"/>
        <family val="3"/>
        <charset val="134"/>
      </rPr>
      <t xml:space="preserve"> “One-Stone, Two-Birds”: Zinc-Rich Metal–Organic Frameworks as</t>
    </r>
    <r>
      <rPr>
        <b/>
        <sz val="11"/>
        <color rgb="FF000000"/>
        <rFont val="等线"/>
        <family val="3"/>
        <charset val="134"/>
      </rPr>
      <t xml:space="preserve">
 Precursors for High-Entropy Zn-Air Battery Electrocatalysts with</t>
    </r>
    <r>
      <rPr>
        <b/>
        <sz val="11"/>
        <color rgb="FF000000"/>
        <rFont val="等线"/>
        <family val="3"/>
        <charset val="134"/>
      </rPr>
      <t xml:space="preserve">
 Hierarchical Pore Structures</t>
    </r>
  </si>
  <si>
    <r>
      <rPr>
        <b/>
        <sz val="11"/>
        <color rgb="FF000000"/>
        <rFont val="等线"/>
        <family val="3"/>
        <charset val="134"/>
      </rPr>
      <t xml:space="preserve"> Jianwen Su, Yinji Wan, </t>
    </r>
    <r>
      <rPr>
        <b/>
        <sz val="11"/>
        <color rgb="FFC00000"/>
        <rFont val="等线"/>
        <family val="3"/>
        <charset val="134"/>
      </rPr>
      <t>Long Feng</t>
    </r>
    <r>
      <rPr>
        <b/>
        <sz val="11"/>
        <color rgb="FF000000"/>
        <rFont val="等线"/>
        <family val="3"/>
        <charset val="134"/>
      </rPr>
      <t>, Dingding Huang, Hsing Kai Chu, Xuan Zhang,</t>
    </r>
    <r>
      <rPr>
        <b/>
        <sz val="11"/>
        <color rgb="FF000000"/>
        <rFont val="等线"/>
        <family val="3"/>
        <charset val="134"/>
      </rPr>
      <t xml:space="preserve">
 Xiaoye Geng, Yonggang Wang,* Ruiqin Zhong,* and Ruqiang Zou*</t>
    </r>
  </si>
  <si>
    <r>
      <rPr>
        <b/>
        <sz val="11"/>
        <color rgb="FF000000"/>
        <rFont val="等线"/>
        <family val="3"/>
        <charset val="134"/>
      </rPr>
      <t>ANGEWANDTE CHEMIE-INTERNATIONAL EDITION</t>
    </r>
    <r>
      <rPr>
        <sz val="11"/>
        <color rgb="FF000000"/>
        <rFont val="等线"/>
        <family val="3"/>
        <charset val="134"/>
      </rPr>
      <t xml:space="preserve">
</t>
    </r>
  </si>
  <si>
    <r>
      <rPr>
        <b/>
        <sz val="11"/>
        <color rgb="FF000000"/>
        <rFont val="等线"/>
        <family val="3"/>
        <charset val="134"/>
      </rPr>
      <t>Designer topological-single-atom catalysts</t>
    </r>
    <r>
      <rPr>
        <b/>
        <sz val="11"/>
        <color rgb="FF000000"/>
        <rFont val="等线"/>
        <family val="3"/>
        <charset val="134"/>
      </rPr>
      <t xml:space="preserve">
 with site-specific selectivity</t>
    </r>
  </si>
  <si>
    <r>
      <rPr>
        <b/>
        <sz val="11"/>
        <color rgb="FF000000"/>
        <rFont val="等线"/>
        <family val="3"/>
        <charset val="134"/>
      </rPr>
      <t xml:space="preserve"> Weibin Chen,MenghuiBao,FanqiMeng,Bingbing Ma, </t>
    </r>
    <r>
      <rPr>
        <b/>
        <sz val="11"/>
        <color rgb="FFC00000"/>
        <rFont val="等线"/>
        <family val="3"/>
        <charset val="134"/>
      </rPr>
      <t>Long Feng</t>
    </r>
    <r>
      <rPr>
        <b/>
        <sz val="11"/>
        <color rgb="FF000000"/>
        <rFont val="等线"/>
        <family val="3"/>
        <charset val="134"/>
      </rPr>
      <t>,</t>
    </r>
    <r>
      <rPr>
        <b/>
        <sz val="11"/>
        <color rgb="FF000000"/>
        <rFont val="等线"/>
        <family val="3"/>
        <charset val="134"/>
      </rPr>
      <t xml:space="preserve">
 Xuan Zhang,ZanlinQiu, Song Gao, Ruiqin Zhong,ShiboX,XiaoHai Jiong Lu RuqiangZou</t>
    </r>
  </si>
  <si>
    <r>
      <rPr>
        <b/>
        <sz val="11"/>
        <color rgb="FFFF0000"/>
        <rFont val="等线"/>
        <family val="3"/>
        <charset val="134"/>
      </rPr>
      <t>Yiru Zou</t>
    </r>
    <r>
      <rPr>
        <b/>
        <sz val="11"/>
        <color rgb="FF000000"/>
        <rFont val="等线"/>
        <family val="3"/>
        <charset val="134"/>
      </rPr>
      <t>, Chao Wang, Haiyan Ji, Peiwen Wu, Yanhong Chao, Xiaoxiao Yu, Zhendong Yu, Haiyan Liu, Zhichang Liu, Wenshuai Zhu</t>
    </r>
  </si>
  <si>
    <r>
      <rPr>
        <b/>
        <sz val="11"/>
        <color rgb="FF000000"/>
        <rFont val="等线"/>
        <family val="3"/>
        <charset val="134"/>
      </rPr>
      <t xml:space="preserve">Xiang Li, Guiling Luo, Jun Gu, </t>
    </r>
    <r>
      <rPr>
        <b/>
        <sz val="11"/>
        <color rgb="FFFF0000"/>
        <rFont val="等线"/>
        <family val="3"/>
        <charset val="134"/>
      </rPr>
      <t>Yiru Zou</t>
    </r>
    <r>
      <rPr>
        <b/>
        <sz val="11"/>
        <color rgb="FF000000"/>
        <rFont val="等线"/>
        <family val="3"/>
        <charset val="134"/>
      </rPr>
      <t>, Minmeng Tang, Jiangtao Yu, Li Zhang, Linlin Chen, Yanhong Chao, Wenshuai Zhu</t>
    </r>
  </si>
  <si>
    <r>
      <rPr>
        <b/>
        <sz val="11"/>
        <color rgb="FF000000"/>
        <rFont val="等线"/>
        <family val="3"/>
        <charset val="134"/>
      </rPr>
      <t xml:space="preserve">1.朱文帅; </t>
    </r>
    <r>
      <rPr>
        <b/>
        <sz val="11"/>
        <color rgb="FFFF0000"/>
        <rFont val="等线"/>
        <family val="3"/>
        <charset val="134"/>
      </rPr>
      <t>邹义儒</t>
    </r>
    <r>
      <rPr>
        <b/>
        <sz val="11"/>
        <color rgb="FF000000"/>
        <rFont val="等线"/>
        <family val="3"/>
        <charset val="134"/>
      </rPr>
      <t xml:space="preserve">; 邢肖肖; 吴沛文; 吴昊峰; 巢艳红；2. 巢艳红; 邢肖肖; 朱文帅; </t>
    </r>
    <r>
      <rPr>
        <b/>
        <sz val="11"/>
        <color rgb="FFFF0000"/>
        <rFont val="等线"/>
        <family val="3"/>
        <charset val="134"/>
      </rPr>
      <t>邹义儒</t>
    </r>
    <r>
      <rPr>
        <b/>
        <sz val="11"/>
        <color rgb="FF000000"/>
        <rFont val="等线"/>
        <family val="3"/>
        <charset val="134"/>
      </rPr>
      <t>; 俞镇东; 于笑笑; 唐旻萌</t>
    </r>
  </si>
  <si>
    <r>
      <rPr>
        <b/>
        <sz val="11"/>
        <color rgb="FFFF0000"/>
        <rFont val="等线"/>
        <family val="3"/>
        <charset val="134"/>
      </rPr>
      <t>Junjie Chu,</t>
    </r>
    <r>
      <rPr>
        <b/>
        <sz val="11"/>
        <color rgb="FF000000"/>
        <rFont val="等线"/>
        <family val="3"/>
        <charset val="134"/>
      </rPr>
      <t>∥ Zongxu Wang,∥ Zixin Li, Guilin Li, Yawei Liu, Haifeng Dong, Yinge Bai, Lu Bai,*</t>
    </r>
    <r>
      <rPr>
        <b/>
        <sz val="11"/>
        <color rgb="FF000000"/>
        <rFont val="等线"/>
        <family val="3"/>
        <charset val="134"/>
      </rPr>
      <t xml:space="preserve">
and Xiangping Zhang*</t>
    </r>
  </si>
  <si>
    <r>
      <rPr>
        <sz val="11"/>
        <color rgb="FF018FFB"/>
        <rFont val="等线"/>
        <family val="3"/>
        <charset val="134"/>
      </rPr>
      <t>ACS Sustainable Chemistry &amp; Engineering</t>
    </r>
  </si>
  <si>
    <r>
      <rPr>
        <sz val="10"/>
        <color rgb="FF000000"/>
        <rFont val="'KaiTi-Identity-H'"/>
      </rPr>
      <t>褚俊杰</t>
    </r>
    <r>
      <rPr>
        <sz val="10"/>
        <color rgb="FF0000FF"/>
        <rFont val="'TimesNewRomanPSMT-Identity-H'"/>
      </rPr>
      <t>1†</t>
    </r>
    <r>
      <rPr>
        <sz val="10"/>
        <color rgb="FF000000"/>
        <rFont val="'TimesNewRomanPSMT-Identity-H'"/>
      </rPr>
      <t xml:space="preserve">, </t>
    </r>
    <r>
      <rPr>
        <sz val="10"/>
        <color rgb="FF000000"/>
        <rFont val="'KaiTi-Identity-H'"/>
      </rPr>
      <t>王宗旭</t>
    </r>
    <r>
      <rPr>
        <sz val="10"/>
        <color rgb="FF0000FF"/>
        <rFont val="'TimesNewRomanPSMT-Identity-H'"/>
      </rPr>
      <t>2†</t>
    </r>
    <r>
      <rPr>
        <sz val="10"/>
        <color rgb="FF000000"/>
        <rFont val="'TimesNewRomanPSMT-Identity-H'"/>
      </rPr>
      <t xml:space="preserve">, </t>
    </r>
    <r>
      <rPr>
        <sz val="10"/>
        <color rgb="FF000000"/>
        <rFont val="'KaiTi-Identity-H'"/>
      </rPr>
      <t>白璐</t>
    </r>
    <r>
      <rPr>
        <sz val="10"/>
        <color rgb="FF0000FF"/>
        <rFont val="'TimesNewRomanPSMT-Identity-H'"/>
      </rPr>
      <t>2*</t>
    </r>
    <r>
      <rPr>
        <sz val="10"/>
        <color rgb="FF000000"/>
        <rFont val="'TimesNewRomanPSMT-Identity-H'"/>
      </rPr>
      <t xml:space="preserve">, </t>
    </r>
    <r>
      <rPr>
        <sz val="10"/>
        <color rgb="FF000000"/>
        <rFont val="'KaiTi-Identity-H'"/>
      </rPr>
      <t>刘亚伟</t>
    </r>
    <r>
      <rPr>
        <sz val="10"/>
        <color rgb="FF0000FF"/>
        <rFont val="'TimesNewRomanPSMT-Identity-H'"/>
      </rPr>
      <t>2</t>
    </r>
    <r>
      <rPr>
        <sz val="10"/>
        <color rgb="FF000000"/>
        <rFont val="'TimesNewRomanPSMT-Identity-H'"/>
      </rPr>
      <t xml:space="preserve">, </t>
    </r>
    <r>
      <rPr>
        <sz val="10"/>
        <color rgb="FF000000"/>
        <rFont val="'KaiTi-Identity-H'"/>
      </rPr>
      <t>董海峰</t>
    </r>
    <r>
      <rPr>
        <sz val="10"/>
        <color rgb="FF0000FF"/>
        <rFont val="'TimesNewRomanPSMT-Identity-H'"/>
      </rPr>
      <t>2,3</t>
    </r>
    <r>
      <rPr>
        <sz val="10"/>
        <color rgb="FF000000"/>
        <rFont val="'TimesNewRomanPSMT-Identity-H'"/>
      </rPr>
      <t xml:space="preserve">, </t>
    </r>
    <r>
      <rPr>
        <sz val="10"/>
        <color rgb="FF000000"/>
        <rFont val="'KaiTi-Identity-H'"/>
      </rPr>
      <t>冯佳奇</t>
    </r>
    <r>
      <rPr>
        <sz val="10"/>
        <color rgb="FF0000FF"/>
        <rFont val="'TimesNewRomanPSMT-Identity-H'"/>
      </rPr>
      <t>1</t>
    </r>
    <r>
      <rPr>
        <sz val="10"/>
        <color rgb="FF000000"/>
        <rFont val="'TimesNewRomanPSMT-Identity-H'"/>
      </rPr>
      <t xml:space="preserve">, </t>
    </r>
    <r>
      <rPr>
        <sz val="10"/>
        <color rgb="FF000000"/>
        <rFont val="'KaiTi-Identity-H'"/>
      </rPr>
      <t>张香平</t>
    </r>
  </si>
  <si>
    <r>
      <rPr>
        <sz val="9"/>
        <color rgb="FF000000"/>
        <rFont val="'SimHei-Identity-H'"/>
      </rPr>
      <t>中国科学</t>
    </r>
    <r>
      <rPr>
        <sz val="9"/>
        <color rgb="FF000000"/>
        <rFont val="'ArialMT-Identity-H'"/>
      </rPr>
      <t xml:space="preserve">: </t>
    </r>
    <r>
      <rPr>
        <sz val="9"/>
        <color rgb="FF000000"/>
        <rFont val="'SimHei-Identity-H'"/>
      </rPr>
      <t>化学</t>
    </r>
  </si>
  <si>
    <r>
      <rPr>
        <b/>
        <sz val="11"/>
        <color rgb="FF000000"/>
        <rFont val="等线"/>
        <family val="3"/>
        <charset val="134"/>
      </rPr>
      <t>第十三届中国颗粒大会/</t>
    </r>
    <r>
      <rPr>
        <b/>
        <sz val="11"/>
        <color rgb="FF000000"/>
        <rFont val="等线"/>
        <family val="3"/>
        <charset val="134"/>
      </rPr>
      <t xml:space="preserve">
中国石油大学(北京)第十四届研究生学术论坛</t>
    </r>
  </si>
  <si>
    <r>
      <rPr>
        <b/>
        <sz val="11"/>
        <color rgb="FF000000"/>
        <rFont val="等线"/>
        <family val="3"/>
        <charset val="134"/>
      </rPr>
      <t>电解水体系纳微气泡形成及演化行为研究</t>
    </r>
    <r>
      <rPr>
        <sz val="11"/>
        <color rgb="FF000000"/>
        <rFont val="等线"/>
        <family val="3"/>
        <charset val="134"/>
      </rPr>
      <t xml:space="preserve">
离子液体调控电解水制氢过程界面纳米气泡动力学行为</t>
    </r>
  </si>
  <si>
    <r>
      <rPr>
        <b/>
        <sz val="11"/>
        <color rgb="FF000000"/>
        <rFont val="等线"/>
        <family val="3"/>
        <charset val="134"/>
      </rPr>
      <t xml:space="preserve">Research on the Preparation of Phosphorus-containing High Stability Y-Type </t>
    </r>
    <r>
      <rPr>
        <b/>
        <sz val="11"/>
        <color rgb="FF000000"/>
        <rFont val="等线"/>
        <family val="3"/>
        <charset val="134"/>
      </rPr>
      <t xml:space="preserve">
Zeolite by SiCl4 Vapor Treatment Method</t>
    </r>
  </si>
  <si>
    <r>
      <rPr>
        <b/>
        <sz val="11"/>
        <color rgb="FFFF0000"/>
        <rFont val="等线"/>
        <family val="3"/>
        <charset val="134"/>
      </rPr>
      <t>Zhen-Bin Xu</t>
    </r>
    <r>
      <rPr>
        <sz val="11"/>
        <color rgb="FF000000"/>
        <rFont val="等线"/>
        <family val="3"/>
        <charset val="134"/>
      </rPr>
      <t xml:space="preserve"> , Xiao-Hui Wang </t>
    </r>
    <r>
      <rPr>
        <sz val="7"/>
        <color rgb="FF2196D1"/>
        <rFont val="等线"/>
        <family val="3"/>
        <charset val="134"/>
      </rPr>
      <t xml:space="preserve">* </t>
    </r>
    <r>
      <rPr>
        <sz val="11"/>
        <color rgb="FF000000"/>
        <rFont val="等线"/>
        <family val="3"/>
        <charset val="134"/>
      </rPr>
      <t>, Yi-Wei Wu , Yu-Hao Bu , Yu-Zhou Chen , Ling-Ban Wang , Hong-Shuai Wang , Chang-Yu Sun , Guang-Jin Chen</t>
    </r>
  </si>
  <si>
    <r>
      <rPr>
        <b/>
        <sz val="11"/>
        <color rgb="FF000000"/>
        <rFont val="等线"/>
        <family val="3"/>
        <charset val="134"/>
      </rPr>
      <t>Yi-Wei Wu,</t>
    </r>
    <r>
      <rPr>
        <b/>
        <sz val="11"/>
        <color rgb="FFFF0000"/>
        <rFont val="等线"/>
        <family val="3"/>
        <charset val="134"/>
      </rPr>
      <t xml:space="preserve"> Zhen-Bin Xu,</t>
    </r>
    <r>
      <rPr>
        <b/>
        <sz val="11"/>
        <color rgb="FF000000"/>
        <rFont val="等线"/>
        <family val="3"/>
        <charset val="134"/>
      </rPr>
      <t xml:space="preserve"> Xiao-Hui Wang, Jin Cai, Teng-Hua Zhang, Peng Xiao,</t>
    </r>
    <r>
      <rPr>
        <b/>
        <sz val="11"/>
        <color rgb="FF000000"/>
        <rFont val="等线"/>
        <family val="3"/>
        <charset val="134"/>
      </rPr>
      <t xml:space="preserve">
Chang-Yu Sun, Guang-Jin Chen</t>
    </r>
  </si>
  <si>
    <r>
      <rPr>
        <b/>
        <sz val="11"/>
        <color rgb="FF000000"/>
        <rFont val="等线"/>
        <family val="3"/>
        <charset val="134"/>
      </rPr>
      <t>Effect of upper seawater infiltration on submarine natural gas</t>
    </r>
    <r>
      <rPr>
        <b/>
        <sz val="11"/>
        <color rgb="FF000000"/>
        <rFont val="等线"/>
        <family val="3"/>
        <charset val="134"/>
      </rPr>
      <t xml:space="preserve">
hydrate exploitation: using a pilot-scale fan-column simulator</t>
    </r>
  </si>
  <si>
    <r>
      <rPr>
        <b/>
        <sz val="11"/>
        <color rgb="FF000000"/>
        <rFont val="等线"/>
        <family val="3"/>
        <charset val="134"/>
      </rPr>
      <t xml:space="preserve">Ling-Ban Wang, Yi-Fei Sun, Yu-Hao Bu, </t>
    </r>
    <r>
      <rPr>
        <b/>
        <sz val="11"/>
        <color rgb="FFFF0000"/>
        <rFont val="等线"/>
        <family val="3"/>
        <charset val="134"/>
      </rPr>
      <t>Zhen-Bin Xu</t>
    </r>
    <r>
      <rPr>
        <b/>
        <sz val="11"/>
        <color rgb="FF000000"/>
        <rFont val="等线"/>
        <family val="3"/>
        <charset val="134"/>
      </rPr>
      <t>, Xian Sun,</t>
    </r>
    <r>
      <rPr>
        <b/>
        <sz val="11"/>
        <color rgb="FF000000"/>
        <rFont val="等线"/>
        <family val="3"/>
        <charset val="134"/>
      </rPr>
      <t xml:space="preserve">
Han-Feng Shao, Chang-Yu Sun, Guang-Jin Chen</t>
    </r>
  </si>
  <si>
    <r>
      <rPr>
        <b/>
        <sz val="11"/>
        <color rgb="FF000000"/>
        <rFont val="等线"/>
        <family val="3"/>
        <charset val="134"/>
      </rPr>
      <t>CO2 Solubility in Aqueous Solution in a Hydrate−Liquid Two-Phase</t>
    </r>
    <r>
      <rPr>
        <b/>
        <sz val="11"/>
        <color rgb="FF000000"/>
        <rFont val="等线"/>
        <family val="3"/>
        <charset val="134"/>
      </rPr>
      <t xml:space="preserve">
Equilibrium System</t>
    </r>
  </si>
  <si>
    <r>
      <rPr>
        <b/>
        <sz val="11"/>
        <color rgb="FF000000"/>
        <rFont val="等线"/>
        <family val="3"/>
        <charset val="134"/>
      </rPr>
      <t xml:space="preserve">Xiao-Hui Wang,* Yi-Wei Wu, </t>
    </r>
    <r>
      <rPr>
        <b/>
        <sz val="11"/>
        <color rgb="FFFF0000"/>
        <rFont val="等线"/>
        <family val="3"/>
        <charset val="134"/>
      </rPr>
      <t>Zhen-Bin Xu</t>
    </r>
    <r>
      <rPr>
        <b/>
        <sz val="11"/>
        <color rgb="FF000000"/>
        <rFont val="等线"/>
        <family val="3"/>
        <charset val="134"/>
      </rPr>
      <t>, Teng-Hua Zhang, Le Zhao, Hong-Shuai Wang,</t>
    </r>
    <r>
      <rPr>
        <b/>
        <sz val="11"/>
        <color rgb="FF000000"/>
        <rFont val="等线"/>
        <family val="3"/>
        <charset val="134"/>
      </rPr>
      <t xml:space="preserve">
Li-Yong Bao, Chang-Yu Sun, and Guang-Jin Chen</t>
    </r>
  </si>
  <si>
    <r>
      <rPr>
        <b/>
        <sz val="11"/>
        <color rgb="FF000000"/>
        <rFont val="等线"/>
        <family val="3"/>
        <charset val="134"/>
      </rPr>
      <t>Study on the gas composition of hydrate phase and unreacted liquid phase</t>
    </r>
    <r>
      <rPr>
        <b/>
        <sz val="11"/>
        <color rgb="FF000000"/>
        <rFont val="等线"/>
        <family val="3"/>
        <charset val="134"/>
      </rPr>
      <t xml:space="preserve">
for hydrate-based gas separation</t>
    </r>
  </si>
  <si>
    <r>
      <rPr>
        <b/>
        <sz val="11"/>
        <color rgb="FF000000"/>
        <rFont val="等线"/>
        <family val="3"/>
        <charset val="134"/>
      </rPr>
      <t xml:space="preserve">Xiao-Hui Wang *, Teng-Hua Zhang , </t>
    </r>
    <r>
      <rPr>
        <b/>
        <sz val="11"/>
        <color rgb="FFFF0000"/>
        <rFont val="等线"/>
        <family val="3"/>
        <charset val="134"/>
      </rPr>
      <t>Zhen-Bin Xu</t>
    </r>
    <r>
      <rPr>
        <b/>
        <sz val="11"/>
        <color rgb="FF000000"/>
        <rFont val="等线"/>
        <family val="3"/>
        <charset val="134"/>
      </rPr>
      <t xml:space="preserve"> , Yi-Wei Wu , Chang-Yu Sun , Guang-Jin Chen</t>
    </r>
  </si>
  <si>
    <r>
      <rPr>
        <b/>
        <sz val="11"/>
        <color rgb="FF000000"/>
        <rFont val="等线"/>
        <family val="3"/>
        <charset val="134"/>
      </rPr>
      <t>王令颁，孙漪霏，卜禹豪，</t>
    </r>
    <r>
      <rPr>
        <b/>
        <sz val="11"/>
        <color rgb="FFFF0000"/>
        <rFont val="等线"/>
        <family val="3"/>
        <charset val="134"/>
      </rPr>
      <t>许振彬</t>
    </r>
    <r>
      <rPr>
        <b/>
        <sz val="11"/>
        <color rgb="FF000000"/>
        <rFont val="等线"/>
        <family val="3"/>
        <charset val="134"/>
      </rPr>
      <t>，孙贤，邵瀚锋，孙长宇，陈光进</t>
    </r>
  </si>
  <si>
    <r>
      <rPr>
        <b/>
        <sz val="11"/>
        <color rgb="FF000000"/>
        <rFont val="等线"/>
        <family val="3"/>
        <charset val="134"/>
      </rPr>
      <t>Experimental study of effective thermal conductivity of methane</t>
    </r>
    <r>
      <rPr>
        <b/>
        <sz val="11"/>
        <color rgb="FF000000"/>
        <rFont val="等线"/>
        <family val="3"/>
        <charset val="134"/>
      </rPr>
      <t xml:space="preserve">
hydrate-bearing sediments in gas-rich and water-rich systems</t>
    </r>
  </si>
  <si>
    <r>
      <rPr>
        <b/>
        <sz val="11"/>
        <color rgb="FF000000"/>
        <rFont val="等线"/>
        <family val="3"/>
        <charset val="134"/>
      </rPr>
      <t xml:space="preserve">Cunning Wang , Xingxun Li , Yang Ge , Weixin Pang , Qingping Li , </t>
    </r>
    <r>
      <rPr>
        <b/>
        <sz val="11"/>
        <color rgb="FFFF0000"/>
        <rFont val="等线"/>
        <family val="3"/>
        <charset val="134"/>
      </rPr>
      <t>Zhenbin Xu ,</t>
    </r>
    <r>
      <rPr>
        <b/>
        <sz val="11"/>
        <color rgb="FF000000"/>
        <rFont val="等线"/>
        <family val="3"/>
        <charset val="134"/>
      </rPr>
      <t xml:space="preserve">
Guangjin Chen , Changyu Sun </t>
    </r>
  </si>
  <si>
    <r>
      <rPr>
        <b/>
        <sz val="11"/>
        <color rgb="FF000000"/>
        <rFont val="等线"/>
        <family val="3"/>
        <charset val="134"/>
      </rPr>
      <t>1.孙长宇;</t>
    </r>
    <r>
      <rPr>
        <b/>
        <sz val="11"/>
        <color rgb="FFFF0000"/>
        <rFont val="等线"/>
        <family val="3"/>
        <charset val="134"/>
      </rPr>
      <t>许振彬</t>
    </r>
    <r>
      <rPr>
        <b/>
        <sz val="11"/>
        <color rgb="FF000000"/>
        <rFont val="等线"/>
        <family val="3"/>
        <charset val="134"/>
      </rPr>
      <t>;王令颁;卜禹豪;王晓辉;陈光进。  2. 孙漪霏;</t>
    </r>
    <r>
      <rPr>
        <b/>
        <sz val="11"/>
        <color rgb="FFFF0000"/>
        <rFont val="等线"/>
        <family val="3"/>
        <charset val="134"/>
      </rPr>
      <t>许振彬</t>
    </r>
    <r>
      <rPr>
        <b/>
        <sz val="11"/>
        <color rgb="FF000000"/>
        <rFont val="等线"/>
        <family val="3"/>
        <charset val="134"/>
      </rPr>
      <t>;陈光进;孙长宇;王令颁</t>
    </r>
  </si>
  <si>
    <r>
      <rPr>
        <sz val="13"/>
        <color rgb="FFFF0000"/>
        <rFont val="ScalaSansPro-Italic"/>
        <family val="3"/>
        <charset val="134"/>
      </rPr>
      <t>Qian Kong</t>
    </r>
    <r>
      <rPr>
        <sz val="13"/>
        <color rgb="FF000000"/>
        <rFont val="ScalaSansPro-Italic"/>
        <family val="3"/>
        <charset val="134"/>
      </rPr>
      <t>, Chengcheng Yu, Qing Lu, Xingyu Yang, Tongguang Xu, Qi Song, Huatong Li,
Zhaoshuo Yuan, Hongyu Liu, Qian Qiao, Gang He, Yufan Wang, Linglong Yao,
Xiaoping Dai, and Xin Zhang*</t>
    </r>
  </si>
  <si>
    <r>
      <rPr>
        <b/>
        <sz val="11"/>
        <color rgb="FF000000"/>
        <rFont val="等线"/>
        <family val="3"/>
        <charset val="134"/>
      </rPr>
      <t>Qi Song , Kaili Li , Zhengxin Cao , Yang Mi ,</t>
    </r>
    <r>
      <rPr>
        <b/>
        <sz val="11"/>
        <color rgb="FFFF0000"/>
        <rFont val="等线"/>
        <family val="3"/>
        <charset val="134"/>
      </rPr>
      <t xml:space="preserve"> Qian Kong</t>
    </r>
    <r>
      <rPr>
        <b/>
        <sz val="11"/>
        <color rgb="FF000000"/>
        <rFont val="等线"/>
        <family val="3"/>
        <charset val="134"/>
      </rPr>
      <t xml:space="preserve"> , Gang He , Hongyu liu , Qian Qiao , Linglong Yao , Yufan Wang , Xiaoping Dai , Xin Zhang</t>
    </r>
  </si>
  <si>
    <r>
      <rPr>
        <sz val="11"/>
        <color rgb="FF000000"/>
        <rFont val="等线"/>
        <family val="3"/>
        <charset val="134"/>
      </rPr>
      <t>Chemical Engineering Journal</t>
    </r>
    <r>
      <rPr>
        <sz val="11"/>
        <color rgb="FF000000"/>
        <rFont val="等线"/>
        <family val="3"/>
        <charset val="134"/>
      </rPr>
      <t> </t>
    </r>
  </si>
  <si>
    <r>
      <rPr>
        <sz val="11"/>
        <rFont val="等线"/>
        <family val="3"/>
        <charset val="134"/>
      </rPr>
      <t>In situ inducing CoFe LDH to nanosheet arrays as efficient superaerophobic electrocatalysts for anion exchange membrane water electrolysis</t>
    </r>
  </si>
  <si>
    <r>
      <rPr>
        <b/>
        <sz val="11"/>
        <color rgb="FF000000"/>
        <rFont val="等线"/>
        <family val="3"/>
        <charset val="134"/>
      </rPr>
      <t xml:space="preserve">Yujie Liu , Qi Song , Tongguang Xu , </t>
    </r>
    <r>
      <rPr>
        <b/>
        <sz val="11"/>
        <color rgb="FFFF0000"/>
        <rFont val="等线"/>
        <family val="3"/>
        <charset val="134"/>
      </rPr>
      <t>Qian Kong</t>
    </r>
    <r>
      <rPr>
        <b/>
        <sz val="11"/>
        <color rgb="FF000000"/>
        <rFont val="等线"/>
        <family val="3"/>
        <charset val="134"/>
      </rPr>
      <t xml:space="preserve"> , Gang He , Haixiao Sun , Huatong Li , Zhaoshuo Yuan , Xinyu Ma , Xiangyu Su , Xiao ping Dai , Qiugen Zhang , Zhen Xing Li , YueChang Wei , Xin Zhang</t>
    </r>
  </si>
  <si>
    <r>
      <rPr>
        <b/>
        <sz val="11"/>
        <color rgb="FF000000"/>
        <rFont val="等线"/>
        <family val="3"/>
        <charset val="134"/>
      </rPr>
      <t xml:space="preserve">Poly(terphenyl-diphenylmethane piperidinium) anion </t>
    </r>
    <r>
      <rPr>
        <b/>
        <sz val="11"/>
        <color rgb="FF000000"/>
        <rFont val="等线"/>
        <family val="3"/>
        <charset val="134"/>
      </rPr>
      <t xml:space="preserve">
exchange membranes assemble with non-precious metal </t>
    </r>
    <r>
      <rPr>
        <b/>
        <sz val="11"/>
        <color rgb="FF000000"/>
        <rFont val="等线"/>
        <family val="3"/>
        <charset val="134"/>
      </rPr>
      <t xml:space="preserve">
electrodes for high-performance water electrolysis</t>
    </r>
  </si>
  <si>
    <r>
      <rPr>
        <b/>
        <sz val="11"/>
        <color rgb="FF000000"/>
        <rFont val="等线"/>
        <family val="3"/>
        <charset val="134"/>
      </rPr>
      <t>Zhaoshuo Yuan1#, Yujie Liu2, Huatong Li</t>
    </r>
    <r>
      <rPr>
        <b/>
        <sz val="11"/>
        <color rgb="FF000000"/>
        <rFont val="等线"/>
        <family val="3"/>
        <charset val="134"/>
      </rPr>
      <t xml:space="preserve">
1, Qian Kong</t>
    </r>
    <r>
      <rPr>
        <b/>
        <sz val="11"/>
        <color rgb="FF000000"/>
        <rFont val="等线"/>
        <family val="3"/>
        <charset val="134"/>
      </rPr>
      <t xml:space="preserve">
1, Haixiao Sun1, Qian Qiao1, Xuelian Zhang</t>
    </r>
    <r>
      <rPr>
        <b/>
        <sz val="11"/>
        <color rgb="FF000000"/>
        <rFont val="等线"/>
        <family val="3"/>
        <charset val="134"/>
      </rPr>
      <t xml:space="preserve">
1, </t>
    </r>
    <r>
      <rPr>
        <b/>
        <sz val="11"/>
        <color rgb="FF000000"/>
        <rFont val="等线"/>
        <family val="3"/>
        <charset val="134"/>
      </rPr>
      <t xml:space="preserve">
Hongyu Liu1, Yi Tan1, Qingyue Ge</t>
    </r>
    <r>
      <rPr>
        <b/>
        <sz val="11"/>
        <color rgb="FF000000"/>
        <rFont val="等线"/>
        <family val="3"/>
        <charset val="134"/>
      </rPr>
      <t xml:space="preserve">
1, Tongguang Xu3, Xiaoping Dai</t>
    </r>
    <r>
      <rPr>
        <b/>
        <sz val="11"/>
        <color rgb="FF000000"/>
        <rFont val="等线"/>
        <family val="3"/>
        <charset val="134"/>
      </rPr>
      <t xml:space="preserve">
1, Xin Zhang</t>
    </r>
    <r>
      <rPr>
        <b/>
        <sz val="11"/>
        <color rgb="FF000000"/>
        <rFont val="等线"/>
        <family val="3"/>
        <charset val="134"/>
      </rPr>
      <t xml:space="preserve">
1* </t>
    </r>
  </si>
  <si>
    <r>
      <rPr>
        <b/>
        <sz val="11"/>
        <color rgb="FF000000"/>
        <rFont val="等线"/>
        <family val="3"/>
        <charset val="134"/>
      </rPr>
      <t xml:space="preserve">Ultra-Low Impedance F-CoFe Heterostructure: Powering High-Current </t>
    </r>
    <r>
      <rPr>
        <b/>
        <sz val="11"/>
        <color rgb="FF000000"/>
        <rFont val="等线"/>
        <family val="3"/>
        <charset val="134"/>
      </rPr>
      <t xml:space="preserve">
Alkaline HER</t>
    </r>
  </si>
  <si>
    <r>
      <rPr>
        <b/>
        <sz val="11"/>
        <color rgb="FF000000"/>
        <rFont val="等线"/>
        <family val="3"/>
        <charset val="134"/>
      </rPr>
      <t>一种大电流密度下AEMWE阴极电极材料及其宏量制备方法、应用</t>
    </r>
    <r>
      <rPr>
        <sz val="11"/>
        <color rgb="FF000000"/>
        <rFont val="等线"/>
        <family val="3"/>
        <charset val="134"/>
      </rPr>
      <t xml:space="preserve">
</t>
    </r>
  </si>
  <si>
    <r>
      <rPr>
        <b/>
        <sz val="11"/>
        <color rgb="FF000000"/>
        <rFont val="等线"/>
        <family val="3"/>
        <charset val="134"/>
      </rPr>
      <t>张鑫;</t>
    </r>
    <r>
      <rPr>
        <b/>
        <sz val="11"/>
        <color rgb="FFFF0000"/>
        <rFont val="等线"/>
        <family val="3"/>
        <charset val="134"/>
      </rPr>
      <t>孔倩;</t>
    </r>
    <r>
      <rPr>
        <b/>
        <sz val="11"/>
        <color rgb="FF000000"/>
        <rFont val="等线"/>
        <family val="3"/>
        <charset val="134"/>
      </rPr>
      <t>徐春明</t>
    </r>
  </si>
  <si>
    <r>
      <rPr>
        <b/>
        <sz val="11"/>
        <color rgb="FF000000"/>
        <rFont val="等线"/>
        <family val="3"/>
        <charset val="134"/>
      </rPr>
      <t>CN 118480811 B</t>
    </r>
    <r>
      <rPr>
        <sz val="11"/>
        <color rgb="FF000000"/>
        <rFont val="等线"/>
        <family val="3"/>
        <charset val="134"/>
      </rPr>
      <t xml:space="preserve">
</t>
    </r>
  </si>
  <si>
    <r>
      <rPr>
        <b/>
        <sz val="11"/>
        <color rgb="FF000000"/>
        <rFont val="等线"/>
        <family val="3"/>
        <charset val="134"/>
      </rPr>
      <t>商辉，</t>
    </r>
    <r>
      <rPr>
        <b/>
        <sz val="11"/>
        <color rgb="FFFF0000"/>
        <rFont val="等线"/>
        <family val="3"/>
        <charset val="134"/>
      </rPr>
      <t>杨昌泽</t>
    </r>
    <r>
      <rPr>
        <b/>
        <sz val="11"/>
        <color rgb="FF000000"/>
        <rFont val="等线"/>
        <family val="3"/>
        <charset val="134"/>
      </rPr>
      <t>，丁禹</t>
    </r>
  </si>
  <si>
    <t>班长</t>
    <phoneticPr fontId="116" type="noConversion"/>
  </si>
  <si>
    <t>组织委员</t>
    <phoneticPr fontId="116" type="noConversion"/>
  </si>
  <si>
    <t>优秀研究生</t>
    <phoneticPr fontId="116" type="noConversion"/>
  </si>
  <si>
    <t>首都高等学校第二十届越野攀登比赛第二名</t>
    <phoneticPr fontId="116" type="noConversion"/>
  </si>
  <si>
    <t>首都高等学校第4届马拉松接力赛第二名</t>
    <phoneticPr fontId="116" type="noConversion"/>
  </si>
  <si>
    <t>7.5（15/2=7.5）</t>
    <phoneticPr fontId="116" type="noConversion"/>
  </si>
  <si>
    <t>会议未提供支撑材料</t>
    <phoneticPr fontId="116" type="noConversion"/>
  </si>
  <si>
    <t>学院定级未加分</t>
    <phoneticPr fontId="116" type="noConversion"/>
  </si>
  <si>
    <t>1；0；0；1</t>
  </si>
  <si>
    <t>墙报按照分档的1/4加分</t>
  </si>
  <si>
    <t>1;   0</t>
  </si>
  <si>
    <t>未在学院统计表格内无法赋分</t>
  </si>
  <si>
    <t>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</si>
</sst>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_ "/>
    <numFmt numFmtId="178" formatCode="0.0000000_ "/>
    <numFmt numFmtId="179" formatCode="m&quot;月&quot;d&quot;日&quot;;@"/>
    <numFmt numFmtId="180" formatCode="0.0_);[Red]\(0.0\)"/>
    <numFmt numFmtId="181" formatCode="m/d/yyyy"/>
  </numFmts>
  <fonts count="117">
    <font>
      <sz val="11"/>
      <color theme="1"/>
      <name val="等线"/>
      <charset val="134"/>
      <scheme val="minor"/>
    </font>
    <font>
      <sz val="10"/>
      <name val="宋体"/>
      <family val="3"/>
      <charset val="134"/>
    </font>
    <font>
      <sz val="11"/>
      <color theme="1"/>
      <name val="宋体"/>
      <family val="3"/>
      <charset val="134"/>
    </font>
    <font>
      <sz val="11"/>
      <color theme="1"/>
      <name val="等线"/>
      <family val="3"/>
      <charset val="134"/>
      <scheme val="minor"/>
    </font>
    <font>
      <sz val="11"/>
      <name val="等线"/>
      <family val="3"/>
      <charset val="134"/>
      <scheme val="minor"/>
    </font>
    <font>
      <sz val="10"/>
      <name val="Arial"/>
      <family val="2"/>
    </font>
    <font>
      <sz val="11"/>
      <color rgb="FFFF0000"/>
      <name val="等线"/>
      <family val="3"/>
      <charset val="134"/>
      <scheme val="minor"/>
    </font>
    <font>
      <b/>
      <sz val="11"/>
      <color theme="1"/>
      <name val="等线"/>
      <family val="3"/>
      <charset val="134"/>
    </font>
    <font>
      <b/>
      <sz val="11"/>
      <color theme="1"/>
      <name val="等线"/>
      <family val="3"/>
      <charset val="134"/>
      <scheme val="minor"/>
    </font>
    <font>
      <b/>
      <sz val="12"/>
      <color theme="1"/>
      <name val="等线"/>
      <family val="3"/>
      <charset val="134"/>
      <scheme val="minor"/>
    </font>
    <font>
      <sz val="11"/>
      <color theme="1"/>
      <name val="等线"/>
      <family val="3"/>
      <charset val="134"/>
    </font>
    <font>
      <sz val="10"/>
      <name val="等线"/>
      <family val="3"/>
      <charset val="134"/>
      <scheme val="minor"/>
    </font>
    <font>
      <sz val="11"/>
      <color rgb="FF000000"/>
      <name val="等线"/>
      <family val="3"/>
      <charset val="134"/>
      <scheme val="minor"/>
    </font>
    <font>
      <sz val="11"/>
      <color rgb="FF000000"/>
      <name val="等线"/>
      <family val="3"/>
      <charset val="134"/>
    </font>
    <font>
      <sz val="11"/>
      <color rgb="FFFF0000"/>
      <name val="等线"/>
      <family val="3"/>
      <charset val="134"/>
    </font>
    <font>
      <sz val="12"/>
      <color rgb="FF333333"/>
      <name val="等线"/>
      <family val="3"/>
      <charset val="134"/>
      <scheme val="minor"/>
    </font>
    <font>
      <sz val="13"/>
      <color rgb="FF000000"/>
      <name val="等线"/>
      <family val="3"/>
      <charset val="134"/>
      <scheme val="minor"/>
    </font>
    <font>
      <b/>
      <sz val="11"/>
      <color rgb="FF000000"/>
      <name val="等线"/>
      <family val="3"/>
      <charset val="134"/>
      <scheme val="minor"/>
    </font>
    <font>
      <b/>
      <sz val="12"/>
      <color theme="1"/>
      <name val="宋体"/>
      <family val="3"/>
      <charset val="134"/>
    </font>
    <font>
      <b/>
      <sz val="11"/>
      <color theme="1"/>
      <name val="宋体"/>
      <family val="3"/>
      <charset val="134"/>
    </font>
    <font>
      <b/>
      <sz val="11"/>
      <name val="等线"/>
      <family val="3"/>
      <charset val="134"/>
    </font>
    <font>
      <sz val="11"/>
      <color rgb="FF000000"/>
      <name val="等线"/>
      <family val="3"/>
      <charset val="134"/>
      <scheme val="minor"/>
    </font>
    <font>
      <b/>
      <sz val="11"/>
      <color theme="1"/>
      <name val="等线"/>
      <family val="3"/>
      <charset val="134"/>
      <scheme val="minor"/>
    </font>
    <font>
      <sz val="10"/>
      <color rgb="FFFF0000"/>
      <name val="等线"/>
      <family val="3"/>
      <charset val="134"/>
      <scheme val="minor"/>
    </font>
    <font>
      <b/>
      <sz val="11"/>
      <color rgb="FF000000"/>
      <name val="等线"/>
      <family val="3"/>
      <charset val="134"/>
    </font>
    <font>
      <b/>
      <sz val="11"/>
      <color theme="1"/>
      <name val="等线"/>
      <family val="3"/>
      <charset val="134"/>
    </font>
    <font>
      <b/>
      <sz val="11"/>
      <name val="等线"/>
      <family val="3"/>
      <charset val="134"/>
      <scheme val="minor"/>
    </font>
    <font>
      <b/>
      <sz val="11"/>
      <color rgb="FFFF0000"/>
      <name val="等线"/>
      <family val="3"/>
      <charset val="134"/>
      <scheme val="minor"/>
    </font>
    <font>
      <sz val="11"/>
      <name val="等线"/>
      <family val="3"/>
      <charset val="134"/>
      <scheme val="minor"/>
    </font>
    <font>
      <sz val="11"/>
      <name val="等线"/>
      <family val="3"/>
      <charset val="134"/>
    </font>
    <font>
      <b/>
      <sz val="10"/>
      <name val="等线"/>
      <family val="3"/>
      <charset val="134"/>
      <scheme val="minor"/>
    </font>
    <font>
      <sz val="10"/>
      <name val="Times New Roman"/>
      <family val="1"/>
    </font>
    <font>
      <b/>
      <sz val="11"/>
      <color rgb="FF000000"/>
      <name val="等线"/>
      <family val="3"/>
      <charset val="134"/>
    </font>
    <font>
      <sz val="11"/>
      <name val="等线"/>
      <family val="1"/>
      <scheme val="minor"/>
    </font>
    <font>
      <b/>
      <sz val="11"/>
      <color theme="1"/>
      <name val="等线"/>
      <family val="1"/>
      <scheme val="minor"/>
    </font>
    <font>
      <b/>
      <sz val="11"/>
      <name val="等线"/>
      <family val="3"/>
      <charset val="134"/>
      <scheme val="minor"/>
    </font>
    <font>
      <b/>
      <sz val="11"/>
      <color theme="1"/>
      <name val="等线"/>
      <family val="1"/>
      <scheme val="minor"/>
    </font>
    <font>
      <b/>
      <sz val="11"/>
      <color rgb="FF131314"/>
      <name val="等线"/>
      <family val="1"/>
      <scheme val="minor"/>
    </font>
    <font>
      <b/>
      <sz val="11"/>
      <color theme="1"/>
      <name val="Times New Roman"/>
      <family val="1"/>
    </font>
    <font>
      <sz val="12"/>
      <color rgb="FF000000"/>
      <name val="SimSun"/>
      <family val="3"/>
      <charset val="134"/>
    </font>
    <font>
      <b/>
      <sz val="11"/>
      <color rgb="FFFF0000"/>
      <name val="等线"/>
      <family val="3"/>
      <charset val="134"/>
    </font>
    <font>
      <b/>
      <sz val="80"/>
      <name val="等线"/>
      <family val="3"/>
      <charset val="134"/>
      <scheme val="minor"/>
    </font>
    <font>
      <b/>
      <sz val="11"/>
      <name val="等线"/>
      <family val="3"/>
      <charset val="134"/>
    </font>
    <font>
      <b/>
      <sz val="11"/>
      <color rgb="FF000000"/>
      <name val="Verdana"/>
      <family val="2"/>
    </font>
    <font>
      <sz val="12"/>
      <name val="等线"/>
      <family val="3"/>
      <charset val="134"/>
      <scheme val="minor"/>
    </font>
    <font>
      <b/>
      <sz val="12"/>
      <color rgb="FF000000"/>
      <name val="宋体"/>
      <family val="3"/>
      <charset val="134"/>
    </font>
    <font>
      <b/>
      <sz val="11"/>
      <color rgb="FFFF0000"/>
      <name val="等线"/>
      <family val="3"/>
      <charset val="134"/>
      <scheme val="minor"/>
    </font>
    <font>
      <b/>
      <sz val="11"/>
      <color rgb="FF000000"/>
      <name val="等线"/>
      <family val="2"/>
      <charset val="134"/>
      <scheme val="minor"/>
    </font>
    <font>
      <b/>
      <sz val="10"/>
      <color rgb="FF000000"/>
      <name val="Times New Roman"/>
      <family val="1"/>
    </font>
    <font>
      <sz val="11"/>
      <name val="等线"/>
      <family val="1"/>
    </font>
    <font>
      <sz val="11"/>
      <color rgb="FF000000"/>
      <name val="等线"/>
      <family val="1"/>
      <scheme val="minor"/>
    </font>
    <font>
      <b/>
      <sz val="12"/>
      <color rgb="FF666666"/>
      <name val="等线"/>
      <family val="3"/>
      <charset val="134"/>
      <scheme val="minor"/>
    </font>
    <font>
      <sz val="11"/>
      <name val="等线"/>
      <family val="3"/>
      <charset val="134"/>
      <scheme val="minor"/>
    </font>
    <font>
      <sz val="12"/>
      <color rgb="FF333333"/>
      <name val="等线"/>
      <family val="3"/>
      <charset val="134"/>
      <scheme val="minor"/>
    </font>
    <font>
      <b/>
      <sz val="11"/>
      <color rgb="FF5A5A5A"/>
      <name val="等线"/>
      <family val="2"/>
      <scheme val="minor"/>
    </font>
    <font>
      <b/>
      <sz val="11"/>
      <color rgb="FF000000"/>
      <name val="Calibri"/>
      <family val="2"/>
    </font>
    <font>
      <sz val="11"/>
      <color theme="1"/>
      <name val="等线"/>
      <family val="3"/>
      <charset val="134"/>
      <scheme val="minor"/>
    </font>
    <font>
      <sz val="12"/>
      <name val="等线"/>
      <family val="3"/>
      <charset val="134"/>
      <scheme val="minor"/>
    </font>
    <font>
      <sz val="10"/>
      <color rgb="FF555555"/>
      <name val="等线"/>
      <family val="3"/>
      <charset val="134"/>
      <scheme val="minor"/>
    </font>
    <font>
      <b/>
      <sz val="12"/>
      <name val="等线"/>
      <family val="3"/>
      <charset val="134"/>
      <scheme val="minor"/>
    </font>
    <font>
      <sz val="11"/>
      <color theme="1"/>
      <name val="等线"/>
      <family val="1"/>
    </font>
    <font>
      <b/>
      <sz val="11"/>
      <color theme="1"/>
      <name val="等线"/>
      <family val="1"/>
    </font>
    <font>
      <sz val="11"/>
      <name val="等线"/>
      <family val="2"/>
      <scheme val="minor"/>
    </font>
    <font>
      <b/>
      <sz val="11"/>
      <color theme="1"/>
      <name val="等线"/>
      <family val="3"/>
      <charset val="134"/>
      <scheme val="minor"/>
    </font>
    <font>
      <b/>
      <sz val="13"/>
      <color rgb="FF333333"/>
      <name val="等线"/>
      <family val="3"/>
      <charset val="134"/>
      <scheme val="minor"/>
    </font>
    <font>
      <b/>
      <sz val="16"/>
      <color rgb="FF1C1D1E"/>
      <name val="等线"/>
      <family val="3"/>
      <charset val="134"/>
      <scheme val="minor"/>
    </font>
    <font>
      <b/>
      <sz val="11"/>
      <color rgb="FF000000"/>
      <name val="等线"/>
      <family val="1"/>
    </font>
    <font>
      <b/>
      <sz val="11"/>
      <color rgb="FF53565A"/>
      <name val="等线"/>
      <family val="3"/>
      <charset val="134"/>
      <scheme val="minor"/>
    </font>
    <font>
      <b/>
      <sz val="11"/>
      <color rgb="FFFF0000"/>
      <name val="等线"/>
      <family val="3"/>
      <charset val="134"/>
    </font>
    <font>
      <b/>
      <sz val="10"/>
      <color theme="1"/>
      <name val="Times New Roman"/>
      <family val="1"/>
    </font>
    <font>
      <sz val="11"/>
      <name val="等线"/>
      <family val="3"/>
      <charset val="134"/>
      <scheme val="minor"/>
    </font>
    <font>
      <sz val="24"/>
      <color rgb="FFFFFFFF"/>
      <name val="等线"/>
      <family val="1"/>
      <scheme val="minor"/>
    </font>
    <font>
      <sz val="10"/>
      <name val="等线"/>
      <family val="3"/>
      <charset val="134"/>
      <scheme val="minor"/>
    </font>
    <font>
      <sz val="11"/>
      <name val="等线"/>
      <family val="3"/>
      <charset val="134"/>
      <scheme val="minor"/>
    </font>
    <font>
      <b/>
      <sz val="11"/>
      <name val="等线"/>
      <family val="3"/>
      <charset val="134"/>
    </font>
    <font>
      <sz val="10"/>
      <name val="等线"/>
      <family val="3"/>
      <charset val="134"/>
      <scheme val="minor"/>
    </font>
    <font>
      <sz val="11"/>
      <name val="等线"/>
      <family val="3"/>
      <charset val="134"/>
    </font>
    <font>
      <sz val="11"/>
      <name val="等线"/>
      <family val="3"/>
      <charset val="134"/>
      <scheme val="minor"/>
    </font>
    <font>
      <sz val="13"/>
      <name val="ScalaSansPro-Italic"/>
      <family val="3"/>
      <charset val="134"/>
    </font>
    <font>
      <sz val="11"/>
      <color rgb="FF000000"/>
      <name val="等线"/>
      <family val="3"/>
      <charset val="134"/>
      <scheme val="minor"/>
    </font>
    <font>
      <sz val="12"/>
      <name val="等线"/>
      <family val="3"/>
      <charset val="134"/>
      <scheme val="minor"/>
    </font>
    <font>
      <sz val="12"/>
      <name val="等线"/>
      <family val="3"/>
      <charset val="134"/>
      <scheme val="minor"/>
    </font>
    <font>
      <sz val="12"/>
      <name val="'FZSongS-SIP'"/>
      <family val="2"/>
    </font>
    <font>
      <b/>
      <sz val="11"/>
      <color theme="1"/>
      <name val="等线"/>
      <family val="2"/>
    </font>
    <font>
      <b/>
      <sz val="18"/>
      <color rgb="FF000000"/>
      <name val="宋体"/>
      <family val="3"/>
      <charset val="134"/>
    </font>
    <font>
      <b/>
      <sz val="11"/>
      <color rgb="FF000000"/>
      <name val="宋体"/>
      <family val="3"/>
      <charset val="134"/>
    </font>
    <font>
      <sz val="11"/>
      <color theme="1"/>
      <name val="等线"/>
      <family val="3"/>
      <charset val="134"/>
      <scheme val="minor"/>
    </font>
    <font>
      <sz val="10"/>
      <color rgb="FF000000"/>
      <name val="Microsoft Yahei"/>
      <family val="2"/>
      <charset val="134"/>
    </font>
    <font>
      <sz val="10"/>
      <color rgb="FFFF0000"/>
      <name val="Microsoft Yahei"/>
      <family val="2"/>
      <charset val="134"/>
    </font>
    <font>
      <b/>
      <sz val="11"/>
      <color rgb="FFFF0000"/>
      <name val="Verdana"/>
      <family val="2"/>
    </font>
    <font>
      <b/>
      <sz val="11"/>
      <color rgb="FFC00000"/>
      <name val="Verdana"/>
      <family val="2"/>
    </font>
    <font>
      <b/>
      <u/>
      <sz val="11"/>
      <color rgb="FF175CEB"/>
      <name val="等线"/>
      <family val="3"/>
      <charset val="134"/>
    </font>
    <font>
      <b/>
      <sz val="11"/>
      <color rgb="FFC00000"/>
      <name val="等线"/>
      <family val="3"/>
      <charset val="134"/>
    </font>
    <font>
      <b/>
      <sz val="12"/>
      <color rgb="FF666666"/>
      <name val="Microsoft YaHei"/>
      <family val="2"/>
      <charset val="134"/>
    </font>
    <font>
      <b/>
      <sz val="12"/>
      <color rgb="FFFF0000"/>
      <name val="Microsoft YaHei"/>
      <family val="2"/>
      <charset val="134"/>
    </font>
    <font>
      <b/>
      <sz val="11"/>
      <color rgb="FF00B0F0"/>
      <name val="等线"/>
      <family val="3"/>
      <charset val="134"/>
    </font>
    <font>
      <sz val="11"/>
      <color rgb="FF0070C0"/>
      <name val="等线"/>
      <family val="3"/>
      <charset val="134"/>
    </font>
    <font>
      <b/>
      <sz val="12"/>
      <color rgb="FF00B0F0"/>
      <name val="等线"/>
      <family val="3"/>
      <charset val="134"/>
    </font>
    <font>
      <sz val="12"/>
      <color rgb="FF000000"/>
      <name val="等线"/>
      <family val="3"/>
      <charset val="134"/>
    </font>
    <font>
      <sz val="10"/>
      <color rgb="FF555555"/>
      <name val="Microsoft Yahei"/>
      <family val="2"/>
      <charset val="134"/>
    </font>
    <font>
      <b/>
      <sz val="10"/>
      <color rgb="FF00B0F0"/>
      <name val="Microsoft Yahei"/>
      <family val="2"/>
      <charset val="134"/>
    </font>
    <font>
      <sz val="14"/>
      <name val="'Times New Roman'"/>
    </font>
    <font>
      <b/>
      <sz val="11"/>
      <color rgb="FF53565A"/>
      <name val="Arial"/>
      <family val="2"/>
    </font>
    <font>
      <sz val="11"/>
      <color rgb="FFFF0000"/>
      <name val="Arial"/>
      <family val="2"/>
    </font>
    <font>
      <sz val="11"/>
      <color rgb="FF000000"/>
      <name val="Arial"/>
      <family val="2"/>
    </font>
    <font>
      <sz val="12"/>
      <color rgb="FFFF0000"/>
      <name val="Times New Roman"/>
      <family val="1"/>
    </font>
    <font>
      <sz val="12"/>
      <color rgb="FF000000"/>
      <name val="Times New Roman"/>
      <family val="1"/>
    </font>
    <font>
      <sz val="11"/>
      <color rgb="FF018FFB"/>
      <name val="等线"/>
      <family val="3"/>
      <charset val="134"/>
    </font>
    <font>
      <sz val="10"/>
      <color rgb="FF000000"/>
      <name val="'KaiTi-Identity-H'"/>
    </font>
    <font>
      <sz val="10"/>
      <color rgb="FF0000FF"/>
      <name val="'TimesNewRomanPSMT-Identity-H'"/>
    </font>
    <font>
      <sz val="10"/>
      <color rgb="FF000000"/>
      <name val="'TimesNewRomanPSMT-Identity-H'"/>
    </font>
    <font>
      <sz val="9"/>
      <color rgb="FF000000"/>
      <name val="'SimHei-Identity-H'"/>
    </font>
    <font>
      <sz val="9"/>
      <color rgb="FF000000"/>
      <name val="'ArialMT-Identity-H'"/>
    </font>
    <font>
      <sz val="7"/>
      <color rgb="FF2196D1"/>
      <name val="等线"/>
      <family val="3"/>
      <charset val="134"/>
    </font>
    <font>
      <sz val="13"/>
      <color rgb="FFFF0000"/>
      <name val="ScalaSansPro-Italic"/>
      <family val="3"/>
      <charset val="134"/>
    </font>
    <font>
      <sz val="13"/>
      <color rgb="FF000000"/>
      <name val="ScalaSansPro-Italic"/>
      <family val="3"/>
      <charset val="134"/>
    </font>
    <font>
      <sz val="9"/>
      <name val="等线"/>
      <family val="3"/>
      <charset val="134"/>
      <scheme val="minor"/>
    </font>
  </fonts>
  <fills count="24">
    <fill>
      <patternFill patternType="none"/>
    </fill>
    <fill>
      <patternFill patternType="gray125"/>
    </fill>
    <fill>
      <patternFill patternType="none"/>
    </fill>
    <fill>
      <patternFill patternType="solid">
        <fgColor theme="0"/>
        <bgColor indexed="64"/>
      </patternFill>
    </fill>
    <fill>
      <patternFill patternType="solid">
        <fgColor theme="8" tint="0.59999389629810485"/>
        <bgColor indexed="64"/>
      </patternFill>
    </fill>
    <fill>
      <patternFill patternType="none">
        <fgColor auto="1"/>
        <bgColor auto="1"/>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00B050"/>
        <bgColor indexed="64"/>
      </patternFill>
    </fill>
    <fill>
      <patternFill patternType="solid">
        <fgColor theme="5"/>
        <bgColor indexed="64"/>
      </patternFill>
    </fill>
    <fill>
      <patternFill patternType="solid">
        <fgColor theme="0" tint="-0.14996795556505021"/>
        <bgColor indexed="64"/>
      </patternFill>
    </fill>
    <fill>
      <patternFill patternType="solid">
        <fgColor theme="0" tint="-0.24994659260841701"/>
        <bgColor indexed="64"/>
      </patternFill>
    </fill>
    <fill>
      <patternFill patternType="none">
        <fgColor auto="1"/>
        <bgColor auto="1"/>
      </patternFill>
    </fill>
    <fill>
      <patternFill patternType="solid">
        <fgColor theme="5" tint="0.3999145481734672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9"/>
        <bgColor indexed="64"/>
      </patternFill>
    </fill>
    <fill>
      <patternFill patternType="solid">
        <fgColor rgb="FFFFFFFF"/>
      </patternFill>
    </fill>
    <fill>
      <patternFill patternType="solid">
        <fgColor rgb="FFFFFF00"/>
      </patternFill>
    </fill>
    <fill>
      <patternFill patternType="none"/>
    </fill>
    <fill>
      <patternFill patternType="solid">
        <fgColor rgb="FFFF0000"/>
      </patternFill>
    </fill>
    <fill>
      <patternFill patternType="solid">
        <fgColor rgb="FFFF000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diagonalUp="1" diagonalDown="1">
      <left/>
      <right/>
      <top/>
      <bottom/>
      <diagonal/>
    </border>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diagonalUp="1" diagonalDown="1">
      <left style="thin">
        <color auto="1"/>
      </left>
      <right style="thin">
        <color auto="1"/>
      </right>
      <top style="thin">
        <color auto="1"/>
      </top>
      <bottom style="thin">
        <color auto="1"/>
      </bottom>
      <diagonal/>
    </border>
    <border diagonalUp="1" diagonalDown="1">
      <left style="thin">
        <color auto="1"/>
      </left>
      <right style="thin">
        <color auto="1"/>
      </right>
      <top style="thin">
        <color auto="1"/>
      </top>
      <bottom/>
      <diagonal/>
    </border>
    <border diagonalUp="1" diagonalDown="1">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style="thin">
        <color auto="1"/>
      </right>
      <top/>
      <bottom style="thin">
        <color auto="1"/>
      </bottom>
      <diagonal/>
    </border>
    <border>
      <left/>
      <right/>
      <top/>
      <bottom/>
      <diagonal/>
    </border>
    <border>
      <left style="thin">
        <color auto="1"/>
      </left>
      <right style="thin">
        <color auto="1"/>
      </right>
      <top style="thin">
        <color auto="1"/>
      </top>
      <bottom/>
      <diagonal/>
    </border>
    <border diagonalUp="1" diagonalDown="1">
      <left/>
      <right/>
      <top/>
      <bottom/>
      <diagonal/>
    </border>
    <border>
      <left/>
      <right/>
      <top/>
      <bottom/>
      <diagonal/>
    </border>
    <border>
      <left/>
      <right/>
      <top/>
      <bottom/>
      <diagonal/>
    </border>
    <border diagonalUp="1" diagonalDown="1">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diagonalUp="1" diagonalDown="1">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s>
  <cellStyleXfs count="1">
    <xf numFmtId="0" fontId="0" fillId="0" borderId="6">
      <alignment vertical="center"/>
    </xf>
  </cellStyleXfs>
  <cellXfs count="427">
    <xf numFmtId="0" fontId="0" fillId="0" borderId="0" xfId="0" applyBorder="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4" fillId="3" borderId="1"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5" borderId="2" xfId="0" applyFont="1" applyFill="1" applyBorder="1" applyAlignment="1">
      <alignment horizontal="center" vertical="center"/>
    </xf>
    <xf numFmtId="176" fontId="5" fillId="3" borderId="1" xfId="0" applyNumberFormat="1" applyFont="1" applyFill="1" applyBorder="1" applyAlignment="1">
      <alignment horizontal="center" vertical="center"/>
    </xf>
    <xf numFmtId="0" fontId="8" fillId="7" borderId="1" xfId="0" applyFont="1" applyFill="1" applyBorder="1" applyAlignment="1">
      <alignment horizontal="center"/>
    </xf>
    <xf numFmtId="0" fontId="8" fillId="8" borderId="1" xfId="0" applyFont="1" applyFill="1" applyBorder="1" applyAlignment="1">
      <alignment horizontal="center"/>
    </xf>
    <xf numFmtId="0" fontId="11" fillId="2"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12" fillId="11"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12" fillId="11" borderId="1" xfId="0" applyFont="1" applyFill="1" applyBorder="1" applyAlignment="1">
      <alignment horizontal="center" vertical="center"/>
    </xf>
    <xf numFmtId="0" fontId="12" fillId="12" borderId="1" xfId="0" applyFont="1" applyFill="1" applyBorder="1" applyAlignment="1">
      <alignment horizontal="center" vertical="center"/>
    </xf>
    <xf numFmtId="0"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1"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12" borderId="1" xfId="0" applyFont="1" applyFill="1" applyBorder="1" applyAlignment="1">
      <alignment horizontal="center" vertical="center"/>
    </xf>
    <xf numFmtId="0" fontId="12"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3" fillId="2" borderId="5" xfId="0" applyNumberFormat="1" applyFont="1" applyFill="1" applyBorder="1">
      <alignment vertical="center"/>
    </xf>
    <xf numFmtId="0" fontId="4" fillId="5" borderId="2" xfId="0" applyNumberFormat="1" applyFont="1" applyFill="1" applyBorder="1" applyAlignment="1">
      <alignment horizontal="center" vertical="center"/>
    </xf>
    <xf numFmtId="0" fontId="15" fillId="13" borderId="6" xfId="0" applyFont="1" applyFill="1" applyBorder="1">
      <alignment vertical="center"/>
    </xf>
    <xf numFmtId="0" fontId="16" fillId="5" borderId="6" xfId="0" applyNumberFormat="1" applyFont="1" applyFill="1" applyAlignment="1">
      <alignment horizontal="center"/>
    </xf>
    <xf numFmtId="0" fontId="13" fillId="1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0" fillId="2" borderId="2" xfId="0" applyFont="1" applyFill="1" applyBorder="1" applyAlignment="1">
      <alignment horizontal="center" vertical="center"/>
    </xf>
    <xf numFmtId="0" fontId="3" fillId="5" borderId="1" xfId="0" applyFont="1" applyFill="1" applyBorder="1" applyAlignment="1">
      <alignment horizontal="center" vertical="center"/>
    </xf>
    <xf numFmtId="0" fontId="3" fillId="2" borderId="8" xfId="0" applyFont="1" applyFill="1" applyBorder="1" applyAlignment="1">
      <alignment horizontal="center" vertical="center"/>
    </xf>
    <xf numFmtId="0" fontId="17"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12" borderId="7" xfId="0" applyFont="1" applyFill="1" applyBorder="1" applyAlignment="1">
      <alignment horizontal="center" vertical="center"/>
    </xf>
    <xf numFmtId="0" fontId="5" fillId="2" borderId="4" xfId="0" applyFont="1" applyFill="1" applyBorder="1" applyAlignment="1">
      <alignment horizontal="center" vertical="center"/>
    </xf>
    <xf numFmtId="0" fontId="10" fillId="2" borderId="2"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2" xfId="0" applyFont="1" applyFill="1" applyBorder="1" applyAlignment="1">
      <alignment horizontal="left" vertical="center"/>
    </xf>
    <xf numFmtId="0" fontId="13" fillId="2" borderId="2" xfId="0" applyNumberFormat="1" applyFont="1" applyFill="1" applyBorder="1" applyAlignment="1">
      <alignment horizontal="left" vertical="center"/>
    </xf>
    <xf numFmtId="0" fontId="13" fillId="12" borderId="2" xfId="0" applyFont="1" applyFill="1" applyBorder="1" applyAlignment="1">
      <alignment horizontal="left" vertical="center"/>
    </xf>
    <xf numFmtId="0" fontId="13" fillId="12" borderId="2" xfId="0" applyFont="1" applyFill="1" applyBorder="1" applyAlignment="1">
      <alignment horizontal="center" vertical="center"/>
    </xf>
    <xf numFmtId="0" fontId="1"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0" xfId="0" applyFont="1" applyFill="1" applyBorder="1" applyAlignment="1">
      <alignment horizontal="left" vertical="center"/>
    </xf>
    <xf numFmtId="0" fontId="13" fillId="2" borderId="10" xfId="0" applyFont="1" applyFill="1" applyBorder="1" applyAlignment="1">
      <alignment horizontal="center" vertical="center"/>
    </xf>
    <xf numFmtId="0" fontId="13" fillId="2" borderId="10" xfId="0" applyFont="1" applyFill="1" applyBorder="1" applyAlignment="1">
      <alignment horizontal="left" vertical="center"/>
    </xf>
    <xf numFmtId="0" fontId="13" fillId="12" borderId="10" xfId="0" applyFont="1" applyFill="1" applyBorder="1" applyAlignment="1">
      <alignment horizontal="left" vertical="center"/>
    </xf>
    <xf numFmtId="0" fontId="1"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8" fillId="15" borderId="1" xfId="0" applyFont="1" applyFill="1" applyBorder="1" applyAlignment="1">
      <alignment horizontal="center" vertical="center" wrapText="1"/>
    </xf>
    <xf numFmtId="0" fontId="8" fillId="15" borderId="1" xfId="0" applyFont="1" applyFill="1" applyBorder="1" applyAlignment="1">
      <alignment horizontal="center" vertical="center"/>
    </xf>
    <xf numFmtId="0" fontId="7" fillId="15"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178" fontId="8" fillId="15" borderId="1" xfId="0" applyNumberFormat="1" applyFont="1" applyFill="1" applyBorder="1" applyAlignment="1">
      <alignment horizontal="center" vertical="center" wrapText="1"/>
    </xf>
    <xf numFmtId="0" fontId="8" fillId="15" borderId="1" xfId="0" applyNumberFormat="1" applyFont="1" applyFill="1" applyBorder="1" applyAlignment="1">
      <alignment horizontal="center" vertical="center" wrapText="1"/>
    </xf>
    <xf numFmtId="178" fontId="7" fillId="15" borderId="1" xfId="0" applyNumberFormat="1" applyFont="1" applyFill="1" applyBorder="1" applyAlignment="1">
      <alignment horizontal="center" vertical="center" wrapText="1"/>
    </xf>
    <xf numFmtId="0" fontId="19" fillId="1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0" fillId="2" borderId="11" xfId="0" applyNumberFormat="1" applyFont="1" applyFill="1" applyBorder="1" applyAlignment="1">
      <alignment horizontal="center" vertical="center" wrapText="1"/>
    </xf>
    <xf numFmtId="0" fontId="21" fillId="0" borderId="2" xfId="0" applyNumberFormat="1" applyFont="1" applyBorder="1" applyAlignment="1">
      <alignment vertical="center" wrapText="1"/>
    </xf>
    <xf numFmtId="0" fontId="8" fillId="0" borderId="3"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0" fontId="3" fillId="2" borderId="5" xfId="0" applyNumberFormat="1" applyFont="1" applyFill="1" applyBorder="1" applyAlignment="1">
      <alignment vertical="center" wrapText="1"/>
    </xf>
    <xf numFmtId="0" fontId="22" fillId="0" borderId="1" xfId="0" applyNumberFormat="1" applyFont="1" applyBorder="1" applyAlignment="1">
      <alignment horizontal="center" vertical="center" wrapText="1"/>
    </xf>
    <xf numFmtId="0" fontId="12" fillId="2" borderId="5" xfId="0" applyNumberFormat="1" applyFont="1" applyFill="1" applyBorder="1">
      <alignment vertical="center"/>
    </xf>
    <xf numFmtId="0" fontId="23" fillId="0" borderId="6" xfId="0" applyFont="1" applyBorder="1">
      <alignment vertical="center"/>
    </xf>
    <xf numFmtId="178" fontId="7" fillId="0" borderId="1" xfId="0" applyNumberFormat="1" applyFont="1" applyBorder="1" applyAlignment="1">
      <alignment horizontal="center" vertical="center" wrapText="1"/>
    </xf>
    <xf numFmtId="178" fontId="24" fillId="0" borderId="1" xfId="0" applyNumberFormat="1" applyFont="1" applyBorder="1" applyAlignment="1">
      <alignment horizontal="center" vertical="center" wrapText="1"/>
    </xf>
    <xf numFmtId="178" fontId="2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4" xfId="0" applyFont="1" applyBorder="1" applyAlignment="1">
      <alignment horizontal="center" vertical="center" wrapText="1"/>
    </xf>
    <xf numFmtId="0" fontId="4" fillId="0" borderId="2" xfId="0" applyFont="1" applyBorder="1" applyAlignment="1">
      <alignment vertical="center" wrapText="1"/>
    </xf>
    <xf numFmtId="0" fontId="8" fillId="0" borderId="3" xfId="0" applyFont="1" applyBorder="1" applyAlignment="1">
      <alignment horizontal="center" vertical="center" wrapText="1"/>
    </xf>
    <xf numFmtId="178" fontId="2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4" fillId="0" borderId="6" xfId="0" applyFont="1" applyAlignment="1">
      <alignment vertical="center" wrapText="1"/>
    </xf>
    <xf numFmtId="0" fontId="4"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20" fillId="2" borderId="11" xfId="0" applyNumberFormat="1" applyFont="1" applyFill="1" applyBorder="1" applyAlignment="1">
      <alignment horizontal="left" vertical="center" wrapText="1"/>
    </xf>
    <xf numFmtId="178" fontId="22"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32" fillId="0" borderId="2" xfId="0" applyFont="1" applyBorder="1" applyAlignment="1">
      <alignment horizontal="center" vertical="center" wrapText="1"/>
    </xf>
    <xf numFmtId="178" fontId="35" fillId="0" borderId="1" xfId="0" applyNumberFormat="1" applyFont="1" applyBorder="1" applyAlignment="1">
      <alignment horizontal="center" vertical="center" wrapText="1"/>
    </xf>
    <xf numFmtId="178" fontId="36" fillId="0" borderId="1" xfId="0" applyNumberFormat="1" applyFont="1" applyBorder="1" applyAlignment="1">
      <alignment horizontal="center" vertical="center" wrapText="1"/>
    </xf>
    <xf numFmtId="178" fontId="8" fillId="0" borderId="1" xfId="0" applyNumberFormat="1" applyFont="1" applyBorder="1" applyAlignment="1">
      <alignment horizontal="left" vertical="center" wrapText="1"/>
    </xf>
    <xf numFmtId="178" fontId="8" fillId="0" borderId="1" xfId="0" applyNumberFormat="1" applyFont="1" applyBorder="1" applyAlignment="1">
      <alignment horizontal="center" vertical="center"/>
    </xf>
    <xf numFmtId="0" fontId="37" fillId="0" borderId="6" xfId="0" applyFont="1" applyAlignment="1">
      <alignment horizontal="left" vertical="center" wrapText="1"/>
    </xf>
    <xf numFmtId="0" fontId="6" fillId="0" borderId="6" xfId="0" applyFont="1">
      <alignment vertical="center"/>
    </xf>
    <xf numFmtId="178" fontId="4"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39" fillId="0" borderId="6" xfId="0" applyFont="1" applyAlignment="1">
      <alignment wrapText="1"/>
    </xf>
    <xf numFmtId="0" fontId="10" fillId="0" borderId="5" xfId="0" applyFont="1" applyBorder="1" applyAlignment="1">
      <alignment vertical="center" wrapText="1"/>
    </xf>
    <xf numFmtId="0" fontId="3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35"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41" fillId="0" borderId="6" xfId="0" applyFont="1" applyAlignment="1"/>
    <xf numFmtId="0" fontId="8" fillId="0" borderId="1" xfId="0" applyFont="1" applyBorder="1" applyAlignment="1">
      <alignment horizontal="center" vertical="center"/>
    </xf>
    <xf numFmtId="178" fontId="17" fillId="0" borderId="1" xfId="0" applyNumberFormat="1" applyFont="1" applyBorder="1" applyAlignment="1">
      <alignment horizontal="center" vertical="center" wrapText="1"/>
    </xf>
    <xf numFmtId="178" fontId="42" fillId="0" borderId="1"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Alignment="1">
      <alignment horizontal="center" vertical="center" wrapText="1"/>
    </xf>
    <xf numFmtId="0" fontId="8" fillId="0" borderId="1"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0" fontId="43" fillId="0" borderId="1" xfId="0" applyNumberFormat="1" applyFont="1" applyBorder="1" applyAlignment="1">
      <alignment horizontal="center" vertical="center" wrapText="1"/>
    </xf>
    <xf numFmtId="0" fontId="44" fillId="0" borderId="6" xfId="0" applyFont="1" applyBorder="1">
      <alignment vertical="center"/>
    </xf>
    <xf numFmtId="0" fontId="45" fillId="0" borderId="1" xfId="0" applyFont="1" applyBorder="1" applyAlignment="1">
      <alignment horizontal="center" vertical="center" wrapText="1"/>
    </xf>
    <xf numFmtId="0" fontId="3" fillId="0" borderId="6" xfId="0" applyFont="1" applyAlignment="1"/>
    <xf numFmtId="0" fontId="26" fillId="0" borderId="6" xfId="0" applyNumberFormat="1" applyFont="1" applyAlignment="1">
      <alignment horizontal="center" vertical="center"/>
    </xf>
    <xf numFmtId="0" fontId="46" fillId="0" borderId="1" xfId="0" applyNumberFormat="1" applyFont="1" applyBorder="1" applyAlignment="1">
      <alignment horizontal="center" vertical="center" wrapText="1"/>
    </xf>
    <xf numFmtId="0" fontId="47" fillId="0" borderId="1" xfId="0" applyNumberFormat="1" applyFont="1" applyBorder="1" applyAlignment="1">
      <alignment horizontal="center" vertical="center" wrapText="1"/>
    </xf>
    <xf numFmtId="0" fontId="32" fillId="0" borderId="2" xfId="0" applyNumberFormat="1" applyFont="1" applyBorder="1" applyAlignment="1">
      <alignment horizontal="center" vertical="center" wrapText="1"/>
    </xf>
    <xf numFmtId="0" fontId="4" fillId="0" borderId="6" xfId="0" applyNumberFormat="1" applyFont="1" applyAlignment="1">
      <alignment horizontal="center" vertical="center" wrapText="1"/>
    </xf>
    <xf numFmtId="0" fontId="22" fillId="0" borderId="6" xfId="0" applyNumberFormat="1" applyFont="1" applyAlignment="1">
      <alignment horizontal="center" vertical="center" wrapText="1"/>
    </xf>
    <xf numFmtId="0" fontId="35" fillId="0" borderId="1" xfId="0" applyNumberFormat="1" applyFont="1" applyBorder="1" applyAlignment="1">
      <alignment horizontal="left" vertical="center" wrapText="1"/>
    </xf>
    <xf numFmtId="0" fontId="20" fillId="0" borderId="2" xfId="0" applyNumberFormat="1" applyFont="1" applyBorder="1" applyAlignment="1">
      <alignment horizontal="left" vertical="center" wrapText="1"/>
    </xf>
    <xf numFmtId="0" fontId="48"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9" fillId="0" borderId="2" xfId="0" applyFont="1" applyBorder="1" applyAlignment="1">
      <alignment horizontal="center" vertical="center" wrapText="1"/>
    </xf>
    <xf numFmtId="179" fontId="50" fillId="0" borderId="6" xfId="0" applyNumberFormat="1" applyFont="1" applyAlignment="1">
      <alignment horizontal="center" vertical="center" wrapText="1"/>
    </xf>
    <xf numFmtId="0" fontId="8" fillId="0" borderId="1" xfId="0" applyFont="1" applyBorder="1" applyAlignment="1">
      <alignment horizontal="left" vertical="center" wrapText="1"/>
    </xf>
    <xf numFmtId="0" fontId="4" fillId="0" borderId="2" xfId="0" applyNumberFormat="1" applyFont="1" applyBorder="1" applyAlignment="1">
      <alignment horizontal="center" vertical="center" wrapText="1"/>
    </xf>
    <xf numFmtId="0" fontId="51" fillId="0" borderId="6" xfId="0" applyFont="1" applyBorder="1">
      <alignment vertical="center"/>
    </xf>
    <xf numFmtId="0" fontId="35" fillId="0" borderId="1" xfId="0" applyFont="1" applyBorder="1" applyAlignment="1">
      <alignment horizontal="center" vertical="center" wrapText="1"/>
    </xf>
    <xf numFmtId="0" fontId="26" fillId="0" borderId="5" xfId="0" applyFont="1" applyBorder="1">
      <alignment vertical="center"/>
    </xf>
    <xf numFmtId="0" fontId="7" fillId="0" borderId="1" xfId="0" applyNumberFormat="1" applyFont="1" applyBorder="1" applyAlignment="1">
      <alignment horizontal="left" vertical="center" wrapText="1"/>
    </xf>
    <xf numFmtId="0" fontId="42" fillId="0" borderId="1" xfId="0" applyNumberFormat="1" applyFont="1" applyBorder="1" applyAlignment="1">
      <alignment horizontal="center" vertical="center" wrapText="1"/>
    </xf>
    <xf numFmtId="0" fontId="25" fillId="0" borderId="1" xfId="0" applyNumberFormat="1" applyFont="1" applyBorder="1" applyAlignment="1">
      <alignment horizontal="left" vertical="center" wrapText="1"/>
    </xf>
    <xf numFmtId="0" fontId="7" fillId="0" borderId="1" xfId="0" applyNumberFormat="1" applyFont="1" applyBorder="1" applyAlignment="1">
      <alignment horizontal="center" vertical="center"/>
    </xf>
    <xf numFmtId="0" fontId="25"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40" fillId="0" borderId="2" xfId="0" applyFont="1" applyBorder="1" applyAlignment="1">
      <alignment horizontal="center" vertical="center" wrapText="1"/>
    </xf>
    <xf numFmtId="0" fontId="52" fillId="0" borderId="6" xfId="0" applyFont="1" applyBorder="1" applyAlignment="1">
      <alignment wrapText="1"/>
    </xf>
    <xf numFmtId="0" fontId="53" fillId="0" borderId="6" xfId="0" applyFont="1" applyAlignment="1">
      <alignment horizontal="center" vertical="center"/>
    </xf>
    <xf numFmtId="0" fontId="3" fillId="0" borderId="5" xfId="0" applyFont="1" applyBorder="1">
      <alignment vertical="center"/>
    </xf>
    <xf numFmtId="0" fontId="54" fillId="0" borderId="6" xfId="0" applyFont="1" applyAlignment="1">
      <alignment horizontal="left"/>
    </xf>
    <xf numFmtId="0" fontId="3" fillId="0" borderId="5" xfId="0" applyFont="1" applyBorder="1" applyAlignment="1">
      <alignment vertical="center" wrapText="1"/>
    </xf>
    <xf numFmtId="0" fontId="3" fillId="0" borderId="5"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6" xfId="0" applyNumberFormat="1" applyFont="1" applyAlignment="1">
      <alignment horizontal="center"/>
    </xf>
    <xf numFmtId="0" fontId="12" fillId="0" borderId="12" xfId="0" applyFont="1" applyBorder="1" applyAlignment="1">
      <alignment horizontal="center" vertical="center" wrapText="1"/>
    </xf>
    <xf numFmtId="178" fontId="3" fillId="0" borderId="1" xfId="0" applyNumberFormat="1" applyFont="1" applyBorder="1" applyAlignment="1">
      <alignment horizontal="center" vertical="center"/>
    </xf>
    <xf numFmtId="178" fontId="40"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40"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7"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178" fontId="27" fillId="0" borderId="1" xfId="0" applyNumberFormat="1" applyFont="1" applyBorder="1" applyAlignment="1">
      <alignment horizontal="center" vertical="center" wrapText="1"/>
    </xf>
    <xf numFmtId="0" fontId="17" fillId="0" borderId="1" xfId="0" applyNumberFormat="1" applyFont="1" applyBorder="1" applyAlignment="1">
      <alignment horizontal="center" vertical="center" wrapText="1"/>
    </xf>
    <xf numFmtId="0" fontId="55" fillId="0" borderId="1" xfId="0" applyFont="1" applyBorder="1" applyAlignment="1">
      <alignment horizontal="center" vertical="center" wrapText="1"/>
    </xf>
    <xf numFmtId="0" fontId="56" fillId="2" borderId="5" xfId="0" applyNumberFormat="1" applyFont="1" applyFill="1" applyBorder="1">
      <alignment vertical="center"/>
    </xf>
    <xf numFmtId="0" fontId="17" fillId="2" borderId="5" xfId="0" applyNumberFormat="1" applyFont="1" applyFill="1" applyBorder="1">
      <alignment vertical="center"/>
    </xf>
    <xf numFmtId="0" fontId="57" fillId="0" borderId="6" xfId="0" applyFont="1" applyBorder="1">
      <alignment vertical="center"/>
    </xf>
    <xf numFmtId="0" fontId="57" fillId="0" borderId="6" xfId="0" applyFont="1" applyBorder="1" applyAlignment="1">
      <alignment wrapText="1"/>
    </xf>
    <xf numFmtId="0" fontId="8" fillId="2" borderId="5" xfId="0" applyNumberFormat="1" applyFont="1" applyFill="1" applyBorder="1">
      <alignment vertical="center"/>
    </xf>
    <xf numFmtId="0" fontId="58" fillId="0" borderId="6" xfId="0" applyFont="1" applyBorder="1" applyAlignment="1">
      <alignment vertical="center" wrapText="1"/>
    </xf>
    <xf numFmtId="0" fontId="59" fillId="0" borderId="6" xfId="0" applyFont="1" applyBorder="1">
      <alignment vertical="center"/>
    </xf>
    <xf numFmtId="0" fontId="3" fillId="0" borderId="6" xfId="0" applyFont="1" applyBorder="1" applyAlignment="1">
      <alignment horizontal="center" vertical="center"/>
    </xf>
    <xf numFmtId="0" fontId="60" fillId="0" borderId="6" xfId="0" applyFont="1" applyAlignment="1">
      <alignment horizontal="center" vertical="center"/>
    </xf>
    <xf numFmtId="0" fontId="61" fillId="0" borderId="13" xfId="0" applyFont="1" applyBorder="1" applyAlignment="1">
      <alignment horizontal="center" vertical="center" wrapText="1"/>
    </xf>
    <xf numFmtId="0" fontId="38" fillId="0" borderId="1" xfId="0" applyFont="1" applyBorder="1" applyAlignment="1">
      <alignment horizontal="center" vertical="center"/>
    </xf>
    <xf numFmtId="49" fontId="40" fillId="0" borderId="1" xfId="0" applyNumberFormat="1" applyFont="1" applyBorder="1" applyAlignment="1">
      <alignment horizontal="center" vertical="center" wrapText="1"/>
    </xf>
    <xf numFmtId="0" fontId="12" fillId="0" borderId="2" xfId="0" applyFont="1" applyBorder="1" applyAlignment="1">
      <alignment horizontal="center" vertical="center"/>
    </xf>
    <xf numFmtId="0" fontId="62" fillId="0" borderId="6" xfId="0" applyFont="1" applyAlignment="1">
      <alignment horizontal="center" vertical="center"/>
    </xf>
    <xf numFmtId="0" fontId="62" fillId="0" borderId="6" xfId="0" applyFont="1" applyBorder="1" applyAlignment="1">
      <alignment wrapText="1"/>
    </xf>
    <xf numFmtId="0" fontId="60" fillId="2" borderId="5" xfId="0" applyNumberFormat="1" applyFont="1" applyFill="1" applyBorder="1">
      <alignment vertical="center"/>
    </xf>
    <xf numFmtId="0" fontId="63" fillId="0" borderId="1" xfId="0" applyFont="1" applyBorder="1" applyAlignment="1">
      <alignment horizontal="center" vertical="center" wrapText="1"/>
    </xf>
    <xf numFmtId="0" fontId="64" fillId="0" borderId="6" xfId="0" applyFont="1">
      <alignment vertical="center"/>
    </xf>
    <xf numFmtId="0" fontId="65" fillId="0" borderId="6" xfId="0" applyFont="1" applyAlignment="1">
      <alignment vertical="center" wrapText="1"/>
    </xf>
    <xf numFmtId="0" fontId="66" fillId="0" borderId="1" xfId="0" applyFont="1" applyBorder="1" applyAlignment="1">
      <alignment horizontal="center" vertical="center" wrapText="1"/>
    </xf>
    <xf numFmtId="0" fontId="67" fillId="0" borderId="1" xfId="0" applyNumberFormat="1" applyFont="1" applyBorder="1" applyAlignment="1">
      <alignment horizontal="center" vertical="center" wrapText="1"/>
    </xf>
    <xf numFmtId="49" fontId="27" fillId="0" borderId="1" xfId="0" applyNumberFormat="1" applyFont="1" applyBorder="1" applyAlignment="1">
      <alignment horizontal="center" vertical="center" wrapText="1"/>
    </xf>
    <xf numFmtId="0" fontId="8" fillId="0" borderId="12" xfId="0" applyNumberFormat="1" applyFont="1" applyBorder="1" applyAlignment="1">
      <alignment horizontal="center" vertical="center" wrapText="1"/>
    </xf>
    <xf numFmtId="178" fontId="8" fillId="0" borderId="12"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178" fontId="28" fillId="0" borderId="1" xfId="0" applyNumberFormat="1" applyFont="1" applyBorder="1" applyAlignment="1">
      <alignment horizontal="center" vertical="center" wrapText="1"/>
    </xf>
    <xf numFmtId="178" fontId="46" fillId="19" borderId="1" xfId="0" applyNumberFormat="1" applyFont="1" applyFill="1" applyBorder="1" applyAlignment="1">
      <alignment horizontal="center" vertical="center" wrapText="1"/>
    </xf>
    <xf numFmtId="178" fontId="68" fillId="0" borderId="1" xfId="0" applyNumberFormat="1" applyFont="1" applyBorder="1" applyAlignment="1">
      <alignment horizontal="center" vertical="center" wrapText="1"/>
    </xf>
    <xf numFmtId="178" fontId="20" fillId="0" borderId="1" xfId="0" applyNumberFormat="1" applyFont="1" applyBorder="1" applyAlignment="1">
      <alignment horizontal="center" vertical="center" wrapText="1"/>
    </xf>
    <xf numFmtId="0" fontId="8" fillId="20" borderId="1" xfId="0" applyNumberFormat="1" applyFont="1" applyFill="1" applyBorder="1" applyAlignment="1">
      <alignment horizontal="center" vertical="center" wrapText="1"/>
    </xf>
    <xf numFmtId="0" fontId="35" fillId="20" borderId="1" xfId="0" applyNumberFormat="1" applyFont="1" applyFill="1" applyBorder="1" applyAlignment="1">
      <alignment horizontal="center" vertical="center" wrapText="1"/>
    </xf>
    <xf numFmtId="0" fontId="22" fillId="19" borderId="1" xfId="0" applyNumberFormat="1" applyFont="1" applyFill="1" applyBorder="1" applyAlignment="1">
      <alignment horizontal="center" vertical="center" wrapText="1"/>
    </xf>
    <xf numFmtId="180" fontId="8" fillId="0" borderId="1" xfId="0" applyNumberFormat="1" applyFont="1" applyBorder="1" applyAlignment="1">
      <alignment horizontal="center" vertical="center" wrapText="1"/>
    </xf>
    <xf numFmtId="0" fontId="40" fillId="0" borderId="1" xfId="0" applyNumberFormat="1" applyFont="1" applyBorder="1" applyAlignment="1">
      <alignment horizontal="center" vertical="center" wrapText="1"/>
    </xf>
    <xf numFmtId="0" fontId="69" fillId="0" borderId="1" xfId="0" applyFont="1" applyBorder="1" applyAlignment="1">
      <alignment horizontal="center" vertical="center"/>
    </xf>
    <xf numFmtId="0" fontId="69"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0" fillId="0" borderId="1" xfId="0" applyNumberFormat="1" applyFont="1" applyBorder="1" applyAlignment="1">
      <alignment horizontal="center" vertical="center" wrapText="1"/>
    </xf>
    <xf numFmtId="0" fontId="40" fillId="19" borderId="1" xfId="0" applyNumberFormat="1" applyFont="1" applyFill="1" applyBorder="1" applyAlignment="1">
      <alignment horizontal="center" vertical="center" wrapText="1"/>
    </xf>
    <xf numFmtId="178" fontId="7" fillId="0" borderId="6" xfId="0" applyNumberFormat="1" applyFont="1" applyAlignment="1">
      <alignment horizontal="center" vertical="center" wrapText="1"/>
    </xf>
    <xf numFmtId="181" fontId="27" fillId="0" borderId="1" xfId="0" applyNumberFormat="1" applyFont="1" applyBorder="1" applyAlignment="1">
      <alignment horizontal="center" vertical="center" wrapText="1"/>
    </xf>
    <xf numFmtId="0" fontId="17" fillId="0" borderId="5" xfId="0" applyNumberFormat="1" applyFont="1" applyBorder="1">
      <alignment vertical="center"/>
    </xf>
    <xf numFmtId="0" fontId="70" fillId="0" borderId="6" xfId="0" applyFont="1" applyBorder="1" applyAlignment="1">
      <alignment vertical="center" wrapText="1"/>
    </xf>
    <xf numFmtId="0" fontId="4" fillId="0" borderId="6" xfId="0" applyNumberFormat="1" applyFont="1">
      <alignment vertical="center"/>
    </xf>
    <xf numFmtId="0" fontId="3" fillId="0" borderId="14" xfId="0" applyFont="1" applyBorder="1" applyAlignment="1">
      <alignment vertical="center" wrapText="1"/>
    </xf>
    <xf numFmtId="0" fontId="8" fillId="21" borderId="1" xfId="0" applyFont="1" applyFill="1" applyBorder="1" applyAlignment="1">
      <alignment horizontal="center" vertical="center" wrapText="1"/>
    </xf>
    <xf numFmtId="0" fontId="7" fillId="0" borderId="12" xfId="0" applyNumberFormat="1" applyFont="1" applyBorder="1" applyAlignment="1">
      <alignment horizontal="center" vertical="center" wrapText="1"/>
    </xf>
    <xf numFmtId="0" fontId="17" fillId="0" borderId="2" xfId="0" applyNumberFormat="1" applyFont="1" applyBorder="1" applyAlignment="1">
      <alignment horizontal="center" vertical="center" wrapText="1"/>
    </xf>
    <xf numFmtId="0" fontId="44" fillId="0" borderId="6" xfId="0" applyFont="1" applyBorder="1" applyAlignment="1">
      <alignment horizontal="center" wrapText="1"/>
    </xf>
    <xf numFmtId="0" fontId="17" fillId="21" borderId="2" xfId="0" applyNumberFormat="1" applyFont="1" applyFill="1" applyBorder="1" applyAlignment="1">
      <alignment horizontal="center" vertical="center" wrapText="1"/>
    </xf>
    <xf numFmtId="0" fontId="17" fillId="22" borderId="2" xfId="0" applyNumberFormat="1" applyFont="1" applyFill="1" applyBorder="1" applyAlignment="1">
      <alignment horizontal="center" vertical="center" wrapText="1"/>
    </xf>
    <xf numFmtId="178" fontId="17" fillId="22" borderId="2" xfId="0" applyNumberFormat="1" applyFont="1" applyFill="1" applyBorder="1" applyAlignment="1">
      <alignment horizontal="center" vertical="center" wrapText="1"/>
    </xf>
    <xf numFmtId="0" fontId="21" fillId="0" borderId="5" xfId="0" applyFont="1" applyBorder="1">
      <alignment vertical="center"/>
    </xf>
    <xf numFmtId="178" fontId="8" fillId="21" borderId="1" xfId="0" applyNumberFormat="1" applyFont="1" applyFill="1" applyBorder="1" applyAlignment="1">
      <alignment horizontal="center" vertical="center" wrapText="1"/>
    </xf>
    <xf numFmtId="0" fontId="71" fillId="0" borderId="6" xfId="0" applyFont="1" applyAlignment="1">
      <alignment wrapText="1"/>
    </xf>
    <xf numFmtId="0" fontId="8" fillId="21"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left" vertical="center" wrapText="1"/>
    </xf>
    <xf numFmtId="0" fontId="35" fillId="0" borderId="8"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22" fillId="0" borderId="8"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21" borderId="8" xfId="0" applyNumberFormat="1" applyFont="1" applyFill="1" applyBorder="1" applyAlignment="1">
      <alignment horizontal="center" vertical="center" wrapText="1"/>
    </xf>
    <xf numFmtId="0" fontId="8" fillId="22" borderId="8" xfId="0" applyNumberFormat="1" applyFont="1" applyFill="1" applyBorder="1" applyAlignment="1">
      <alignment horizontal="left" vertical="center" wrapText="1"/>
    </xf>
    <xf numFmtId="178" fontId="8" fillId="22" borderId="8" xfId="0" applyNumberFormat="1" applyFont="1" applyFill="1" applyBorder="1" applyAlignment="1">
      <alignment horizontal="left" vertical="center" wrapText="1"/>
    </xf>
    <xf numFmtId="178" fontId="35" fillId="0" borderId="8" xfId="0" applyNumberFormat="1" applyFont="1" applyBorder="1" applyAlignment="1">
      <alignment horizontal="left" vertical="center" wrapText="1"/>
    </xf>
    <xf numFmtId="178" fontId="8" fillId="0" borderId="8" xfId="0" applyNumberFormat="1" applyFont="1" applyBorder="1" applyAlignment="1">
      <alignment horizontal="left" vertical="center" wrapText="1"/>
    </xf>
    <xf numFmtId="178" fontId="22" fillId="0" borderId="8" xfId="0" applyNumberFormat="1" applyFont="1" applyBorder="1" applyAlignment="1">
      <alignment horizontal="left" vertical="center" wrapText="1"/>
    </xf>
    <xf numFmtId="178" fontId="8" fillId="0" borderId="1" xfId="0" applyNumberFormat="1" applyFont="1" applyBorder="1" applyAlignment="1">
      <alignment horizontal="center" vertical="center" wrapText="1"/>
    </xf>
    <xf numFmtId="178" fontId="8" fillId="0" borderId="8" xfId="0" applyNumberFormat="1" applyFont="1" applyBorder="1" applyAlignment="1">
      <alignment horizontal="center" vertical="center" wrapText="1"/>
    </xf>
    <xf numFmtId="178" fontId="7" fillId="0" borderId="8" xfId="0" applyNumberFormat="1" applyFont="1" applyBorder="1" applyAlignment="1">
      <alignment horizontal="center" vertical="center" wrapText="1"/>
    </xf>
    <xf numFmtId="0" fontId="8" fillId="0" borderId="8" xfId="0" applyFont="1" applyBorder="1" applyAlignment="1">
      <alignment horizontal="left" vertical="center" wrapText="1"/>
    </xf>
    <xf numFmtId="0" fontId="7" fillId="0" borderId="8" xfId="0" applyFont="1" applyBorder="1" applyAlignment="1">
      <alignment horizontal="left" vertical="center" wrapText="1"/>
    </xf>
    <xf numFmtId="0" fontId="8" fillId="0" borderId="15" xfId="0" applyFont="1" applyBorder="1" applyAlignment="1">
      <alignment horizontal="left" vertical="center" wrapText="1"/>
    </xf>
    <xf numFmtId="180" fontId="8" fillId="0" borderId="1" xfId="0" applyNumberFormat="1" applyFont="1" applyBorder="1" applyAlignment="1">
      <alignment horizontal="left" vertical="center" wrapText="1"/>
    </xf>
    <xf numFmtId="0" fontId="8" fillId="0" borderId="16" xfId="0" applyFont="1" applyBorder="1" applyAlignment="1">
      <alignment horizontal="left" vertical="center" wrapText="1"/>
    </xf>
    <xf numFmtId="0" fontId="7"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8" fillId="21" borderId="1" xfId="0" applyNumberFormat="1" applyFont="1" applyFill="1" applyBorder="1" applyAlignment="1">
      <alignment horizontal="center" vertical="center" wrapText="1"/>
    </xf>
    <xf numFmtId="0" fontId="8" fillId="22" borderId="1" xfId="0" applyNumberFormat="1" applyFont="1" applyFill="1" applyBorder="1" applyAlignment="1">
      <alignment horizontal="left" vertical="center" wrapText="1"/>
    </xf>
    <xf numFmtId="178" fontId="8" fillId="22" borderId="1" xfId="0" applyNumberFormat="1" applyFont="1" applyFill="1" applyBorder="1" applyAlignment="1">
      <alignment horizontal="left" vertical="center" wrapText="1"/>
    </xf>
    <xf numFmtId="178" fontId="8" fillId="0" borderId="1" xfId="0" applyNumberFormat="1" applyFont="1" applyBorder="1" applyAlignment="1">
      <alignment horizontal="left" vertical="center"/>
    </xf>
    <xf numFmtId="178" fontId="22" fillId="0" borderId="1" xfId="0" applyNumberFormat="1" applyFont="1" applyBorder="1" applyAlignment="1">
      <alignment horizontal="left" vertical="center" wrapText="1"/>
    </xf>
    <xf numFmtId="178" fontId="8" fillId="22" borderId="1" xfId="0" applyNumberFormat="1" applyFont="1" applyFill="1" applyBorder="1" applyAlignment="1">
      <alignment horizontal="left" vertical="center" wrapText="1"/>
    </xf>
    <xf numFmtId="0" fontId="22" fillId="0" borderId="1" xfId="0" applyNumberFormat="1" applyFont="1" applyBorder="1" applyAlignment="1">
      <alignment horizontal="left" vertical="center" wrapText="1"/>
    </xf>
    <xf numFmtId="0" fontId="8" fillId="21" borderId="1" xfId="0" applyNumberFormat="1" applyFont="1" applyFill="1" applyBorder="1" applyAlignment="1">
      <alignment horizontal="left" vertical="center" wrapText="1"/>
    </xf>
    <xf numFmtId="0" fontId="72" fillId="0" borderId="17" xfId="0" applyFont="1" applyBorder="1" applyAlignment="1">
      <alignment wrapText="1"/>
    </xf>
    <xf numFmtId="0" fontId="8" fillId="0" borderId="18" xfId="0" applyNumberFormat="1" applyFont="1" applyBorder="1" applyAlignment="1">
      <alignment horizontal="center" vertical="center" wrapText="1"/>
    </xf>
    <xf numFmtId="0" fontId="35" fillId="0" borderId="18" xfId="0" applyNumberFormat="1" applyFont="1" applyBorder="1" applyAlignment="1">
      <alignment horizontal="left" vertical="center" wrapText="1"/>
    </xf>
    <xf numFmtId="0" fontId="3" fillId="21" borderId="19" xfId="0" applyFont="1" applyFill="1" applyBorder="1">
      <alignment vertical="center"/>
    </xf>
    <xf numFmtId="0" fontId="8" fillId="21" borderId="18" xfId="0" applyNumberFormat="1" applyFont="1" applyFill="1" applyBorder="1" applyAlignment="1">
      <alignment horizontal="center" vertical="center" wrapText="1"/>
    </xf>
    <xf numFmtId="0" fontId="8" fillId="0" borderId="18" xfId="0" applyNumberFormat="1" applyFont="1" applyBorder="1" applyAlignment="1">
      <alignment horizontal="left" vertical="center" wrapText="1"/>
    </xf>
    <xf numFmtId="178" fontId="8" fillId="0" borderId="18" xfId="0" applyNumberFormat="1" applyFont="1" applyBorder="1" applyAlignment="1">
      <alignment horizontal="left" vertical="center" wrapText="1"/>
    </xf>
    <xf numFmtId="0" fontId="73" fillId="0" borderId="20" xfId="0" applyFont="1" applyBorder="1">
      <alignment vertical="center"/>
    </xf>
    <xf numFmtId="178" fontId="74" fillId="2" borderId="11" xfId="0" applyNumberFormat="1" applyFont="1" applyFill="1" applyBorder="1" applyAlignment="1">
      <alignment horizontal="left" vertical="center" wrapText="1"/>
    </xf>
    <xf numFmtId="0" fontId="75" fillId="0" borderId="21" xfId="0" applyFont="1" applyBorder="1" applyAlignment="1">
      <alignment wrapText="1"/>
    </xf>
    <xf numFmtId="0" fontId="72" fillId="0" borderId="22" xfId="0" applyFont="1" applyBorder="1">
      <alignment vertical="center"/>
    </xf>
    <xf numFmtId="0" fontId="3" fillId="0" borderId="14" xfId="0" applyFont="1" applyBorder="1">
      <alignment vertical="center"/>
    </xf>
    <xf numFmtId="0" fontId="8" fillId="21" borderId="2" xfId="0" applyFont="1" applyFill="1" applyBorder="1" applyAlignment="1">
      <alignment horizontal="center" vertical="center" wrapText="1"/>
    </xf>
    <xf numFmtId="178" fontId="27" fillId="0" borderId="2" xfId="0" applyNumberFormat="1" applyFont="1" applyBorder="1" applyAlignment="1">
      <alignment horizontal="center" vertical="center" wrapText="1"/>
    </xf>
    <xf numFmtId="0" fontId="26" fillId="0" borderId="14" xfId="0" applyFont="1" applyBorder="1">
      <alignment vertical="center"/>
    </xf>
    <xf numFmtId="0" fontId="8" fillId="0" borderId="23" xfId="0" applyFont="1" applyBorder="1" applyAlignment="1">
      <alignment horizontal="center" vertical="center" wrapText="1"/>
    </xf>
    <xf numFmtId="0" fontId="26" fillId="0" borderId="1" xfId="0" applyNumberFormat="1" applyFont="1" applyBorder="1" applyAlignment="1">
      <alignment horizontal="center" vertical="center" wrapText="1"/>
    </xf>
    <xf numFmtId="0" fontId="35" fillId="0" borderId="6" xfId="0" applyNumberFormat="1" applyFont="1" applyAlignment="1">
      <alignment horizontal="center" vertical="center" wrapText="1"/>
    </xf>
    <xf numFmtId="0" fontId="76" fillId="0" borderId="2" xfId="0" applyFont="1" applyBorder="1">
      <alignment vertical="center"/>
    </xf>
    <xf numFmtId="0" fontId="42" fillId="0" borderId="2" xfId="0" applyNumberFormat="1" applyFont="1" applyBorder="1" applyAlignment="1">
      <alignment horizontal="center" vertical="center" wrapText="1"/>
    </xf>
    <xf numFmtId="0" fontId="3" fillId="2" borderId="2" xfId="0" applyNumberFormat="1" applyFont="1" applyFill="1" applyBorder="1">
      <alignment vertical="center"/>
    </xf>
    <xf numFmtId="0" fontId="77" fillId="0" borderId="2" xfId="0" applyFont="1" applyBorder="1">
      <alignment vertical="center"/>
    </xf>
    <xf numFmtId="0" fontId="42" fillId="21" borderId="2" xfId="0" applyNumberFormat="1" applyFont="1" applyFill="1" applyBorder="1" applyAlignment="1">
      <alignment horizontal="center" vertical="center" wrapText="1"/>
    </xf>
    <xf numFmtId="0" fontId="42" fillId="0" borderId="2" xfId="0" applyNumberFormat="1" applyFont="1" applyBorder="1" applyAlignment="1">
      <alignment horizontal="left" vertical="center" wrapText="1"/>
    </xf>
    <xf numFmtId="178" fontId="7" fillId="0" borderId="2" xfId="0" applyNumberFormat="1" applyFont="1" applyBorder="1" applyAlignment="1">
      <alignment horizontal="left" vertical="center" wrapText="1"/>
    </xf>
    <xf numFmtId="0" fontId="3" fillId="2" borderId="14" xfId="0" applyNumberFormat="1" applyFont="1" applyFill="1" applyBorder="1">
      <alignment vertical="center"/>
    </xf>
    <xf numFmtId="178" fontId="8" fillId="0" borderId="23" xfId="0" applyNumberFormat="1" applyFont="1" applyBorder="1" applyAlignment="1">
      <alignment horizontal="left" vertical="center" wrapText="1"/>
    </xf>
    <xf numFmtId="178" fontId="35" fillId="0" borderId="1" xfId="0" applyNumberFormat="1" applyFont="1" applyBorder="1" applyAlignment="1">
      <alignment horizontal="left" vertical="center" wrapText="1"/>
    </xf>
    <xf numFmtId="0" fontId="8" fillId="0" borderId="18" xfId="0" applyFont="1" applyBorder="1" applyAlignment="1">
      <alignment horizontal="left" vertical="center" wrapText="1"/>
    </xf>
    <xf numFmtId="0" fontId="10" fillId="2" borderId="14" xfId="0" applyNumberFormat="1" applyFont="1" applyFill="1" applyBorder="1" applyAlignment="1">
      <alignment vertical="center" wrapText="1"/>
    </xf>
    <xf numFmtId="0" fontId="78" fillId="13" borderId="6" xfId="0" applyFont="1" applyFill="1" applyBorder="1" applyAlignment="1">
      <alignment wrapText="1"/>
    </xf>
    <xf numFmtId="0" fontId="10" fillId="2" borderId="14" xfId="0" applyNumberFormat="1" applyFont="1" applyFill="1" applyBorder="1">
      <alignment vertical="center"/>
    </xf>
    <xf numFmtId="0" fontId="32" fillId="21" borderId="2" xfId="0" applyNumberFormat="1" applyFont="1" applyFill="1" applyBorder="1" applyAlignment="1">
      <alignment horizontal="center" vertical="center" wrapText="1"/>
    </xf>
    <xf numFmtId="0" fontId="32" fillId="0" borderId="2" xfId="0" applyNumberFormat="1" applyFont="1" applyBorder="1" applyAlignment="1">
      <alignment horizontal="left" vertical="center" wrapText="1"/>
    </xf>
    <xf numFmtId="178" fontId="32" fillId="0" borderId="2" xfId="0" applyNumberFormat="1" applyFont="1" applyBorder="1" applyAlignment="1">
      <alignment horizontal="left" vertical="center" wrapText="1"/>
    </xf>
    <xf numFmtId="0" fontId="3" fillId="2" borderId="14" xfId="0" applyNumberFormat="1" applyFont="1" applyFill="1" applyBorder="1" applyAlignment="1">
      <alignment vertical="center" wrapText="1"/>
    </xf>
    <xf numFmtId="49" fontId="79" fillId="0" borderId="6" xfId="0" applyNumberFormat="1" applyFont="1" applyBorder="1">
      <alignment vertical="center"/>
    </xf>
    <xf numFmtId="0" fontId="35" fillId="0" borderId="1" xfId="0" applyFont="1" applyBorder="1" applyAlignment="1">
      <alignment horizontal="left" vertical="center" wrapText="1"/>
    </xf>
    <xf numFmtId="0" fontId="35" fillId="0" borderId="24" xfId="0" applyNumberFormat="1" applyFont="1" applyBorder="1" applyAlignment="1">
      <alignment horizontal="left" vertical="center" wrapText="1"/>
    </xf>
    <xf numFmtId="0" fontId="8" fillId="0" borderId="2" xfId="0" applyNumberFormat="1" applyFont="1" applyBorder="1" applyAlignment="1">
      <alignment horizontal="left" vertical="center" wrapText="1"/>
    </xf>
    <xf numFmtId="0" fontId="8" fillId="0" borderId="23" xfId="0" applyNumberFormat="1" applyFont="1" applyBorder="1" applyAlignment="1">
      <alignment horizontal="center" vertical="center" wrapText="1"/>
    </xf>
    <xf numFmtId="0" fontId="8" fillId="0" borderId="2" xfId="0" applyFont="1" applyBorder="1" applyAlignment="1">
      <alignment horizontal="left" vertical="center" wrapText="1"/>
    </xf>
    <xf numFmtId="0" fontId="10" fillId="0" borderId="2" xfId="0" applyFont="1" applyBorder="1" applyAlignment="1">
      <alignment vertical="center" wrapText="1"/>
    </xf>
    <xf numFmtId="178" fontId="8" fillId="0" borderId="2" xfId="0" applyNumberFormat="1" applyFont="1" applyBorder="1" applyAlignment="1">
      <alignment horizontal="left" vertical="center" wrapText="1"/>
    </xf>
    <xf numFmtId="0" fontId="7" fillId="0" borderId="24" xfId="0" applyFont="1" applyBorder="1" applyAlignment="1">
      <alignment horizontal="left" vertical="center" wrapText="1"/>
    </xf>
    <xf numFmtId="0" fontId="80" fillId="0" borderId="2" xfId="0" applyFont="1" applyBorder="1">
      <alignment vertical="center"/>
    </xf>
    <xf numFmtId="0" fontId="8" fillId="0" borderId="23" xfId="0" applyNumberFormat="1" applyFont="1" applyBorder="1" applyAlignment="1">
      <alignment horizontal="left" vertical="center" wrapText="1"/>
    </xf>
    <xf numFmtId="0" fontId="8" fillId="0" borderId="24" xfId="0" applyNumberFormat="1" applyFont="1" applyBorder="1" applyAlignment="1">
      <alignment horizontal="left" vertical="center" wrapText="1"/>
    </xf>
    <xf numFmtId="0" fontId="81" fillId="0" borderId="2" xfId="0" applyFont="1" applyBorder="1">
      <alignment vertical="center"/>
    </xf>
    <xf numFmtId="0" fontId="8" fillId="0" borderId="23" xfId="0" applyFont="1" applyBorder="1" applyAlignment="1">
      <alignment horizontal="left" vertical="center" wrapText="1"/>
    </xf>
    <xf numFmtId="0" fontId="42" fillId="0" borderId="25" xfId="0" applyFont="1" applyBorder="1" applyAlignment="1">
      <alignment horizontal="left" vertical="center" wrapText="1"/>
    </xf>
    <xf numFmtId="0" fontId="8" fillId="0" borderId="25"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26" xfId="0" applyFont="1" applyBorder="1">
      <alignment vertical="center"/>
    </xf>
    <xf numFmtId="0" fontId="7" fillId="0" borderId="25" xfId="0" applyFont="1" applyBorder="1" applyAlignment="1">
      <alignment horizontal="left" vertical="center" wrapText="1"/>
    </xf>
    <xf numFmtId="178" fontId="7" fillId="0" borderId="25" xfId="0" applyNumberFormat="1" applyFont="1" applyBorder="1" applyAlignment="1">
      <alignment horizontal="left" vertical="center" wrapText="1"/>
    </xf>
    <xf numFmtId="178" fontId="3" fillId="0" borderId="1" xfId="0" applyNumberFormat="1" applyFont="1" applyBorder="1" applyAlignment="1">
      <alignment horizontal="left" vertical="center" wrapText="1"/>
    </xf>
    <xf numFmtId="0" fontId="3" fillId="0" borderId="5" xfId="0" applyNumberFormat="1" applyFont="1" applyBorder="1" applyAlignment="1">
      <alignment vertical="center" wrapText="1"/>
    </xf>
    <xf numFmtId="0" fontId="82" fillId="0" borderId="2" xfId="0" applyFont="1" applyBorder="1">
      <alignment vertical="center"/>
    </xf>
    <xf numFmtId="0" fontId="7" fillId="0" borderId="3" xfId="0" applyNumberFormat="1" applyFont="1" applyBorder="1" applyAlignment="1">
      <alignment horizontal="left" vertical="center" wrapText="1"/>
    </xf>
    <xf numFmtId="0" fontId="83" fillId="0" borderId="24" xfId="0" applyNumberFormat="1" applyFont="1" applyBorder="1" applyAlignment="1">
      <alignment horizontal="left" vertical="center" wrapText="1"/>
    </xf>
    <xf numFmtId="0" fontId="7" fillId="0" borderId="23" xfId="0" applyFont="1" applyBorder="1" applyAlignment="1">
      <alignment horizontal="left" vertical="center" wrapText="1"/>
    </xf>
    <xf numFmtId="178" fontId="7" fillId="2" borderId="1" xfId="0" applyNumberFormat="1" applyFont="1" applyFill="1" applyBorder="1" applyAlignment="1">
      <alignment horizontal="center" vertical="center" wrapText="1"/>
    </xf>
    <xf numFmtId="178" fontId="8" fillId="2" borderId="1" xfId="0" applyNumberFormat="1" applyFont="1" applyFill="1" applyBorder="1" applyAlignment="1">
      <alignment horizontal="center" vertical="center" wrapText="1"/>
    </xf>
    <xf numFmtId="178"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27" xfId="0" applyNumberFormat="1"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5" fillId="2" borderId="2" xfId="0" applyFont="1" applyFill="1" applyBorder="1" applyAlignment="1">
      <alignment horizontal="center" vertical="center"/>
    </xf>
    <xf numFmtId="0" fontId="3" fillId="2" borderId="2" xfId="0" applyFont="1" applyFill="1" applyBorder="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177" fontId="3" fillId="2" borderId="2" xfId="0" applyNumberFormat="1" applyFont="1" applyFill="1" applyBorder="1" applyAlignment="1">
      <alignment horizontal="center" vertical="center"/>
    </xf>
    <xf numFmtId="0" fontId="4" fillId="2" borderId="2"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2" xfId="0" applyFont="1" applyFill="1" applyBorder="1">
      <alignment vertical="center"/>
    </xf>
    <xf numFmtId="0" fontId="4" fillId="2" borderId="2" xfId="0" applyFont="1" applyFill="1" applyBorder="1" applyAlignment="1">
      <alignment horizontal="center" vertical="center"/>
    </xf>
    <xf numFmtId="0" fontId="3" fillId="2" borderId="6"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176" fontId="4" fillId="3" borderId="6"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0" fontId="3" fillId="4" borderId="6" xfId="0" applyNumberFormat="1" applyFont="1" applyFill="1" applyBorder="1" applyAlignment="1">
      <alignment horizontal="center" vertical="center"/>
    </xf>
    <xf numFmtId="0" fontId="86" fillId="2" borderId="6" xfId="0" applyNumberFormat="1" applyFont="1" applyFill="1" applyBorder="1" applyAlignment="1">
      <alignment horizontal="center" vertical="center"/>
    </xf>
    <xf numFmtId="0" fontId="3" fillId="2" borderId="6" xfId="0" applyNumberFormat="1" applyFont="1" applyFill="1" applyBorder="1" applyAlignment="1">
      <alignment horizontal="left"/>
    </xf>
    <xf numFmtId="0" fontId="3" fillId="2" borderId="6" xfId="0" applyNumberFormat="1" applyFont="1" applyFill="1" applyBorder="1" applyAlignment="1">
      <alignment horizontal="left" vertical="center"/>
    </xf>
    <xf numFmtId="0" fontId="3" fillId="11" borderId="6" xfId="0" applyNumberFormat="1" applyFont="1" applyFill="1" applyBorder="1" applyAlignment="1">
      <alignment horizontal="center" vertical="center"/>
    </xf>
    <xf numFmtId="0" fontId="3" fillId="11" borderId="6" xfId="0" applyNumberFormat="1" applyFont="1" applyFill="1" applyBorder="1" applyAlignment="1">
      <alignment horizontal="left" vertical="center"/>
    </xf>
    <xf numFmtId="0" fontId="10" fillId="2" borderId="6" xfId="0" applyNumberFormat="1" applyFont="1" applyFill="1" applyBorder="1" applyAlignment="1">
      <alignment horizontal="left" vertical="center"/>
    </xf>
    <xf numFmtId="0" fontId="3" fillId="2" borderId="6" xfId="0" applyNumberFormat="1" applyFont="1" applyFill="1" applyBorder="1" applyAlignment="1">
      <alignment vertical="center"/>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178" fontId="8" fillId="2" borderId="1" xfId="0" applyNumberFormat="1" applyFont="1" applyFill="1" applyBorder="1" applyAlignment="1">
      <alignment horizontal="left" vertical="center" wrapText="1"/>
    </xf>
    <xf numFmtId="178" fontId="8" fillId="2" borderId="1" xfId="0" applyNumberFormat="1" applyFont="1" applyFill="1" applyBorder="1" applyAlignment="1">
      <alignment horizontal="left" vertical="center"/>
    </xf>
    <xf numFmtId="178" fontId="7" fillId="15" borderId="1" xfId="0" applyNumberFormat="1" applyFont="1" applyFill="1" applyBorder="1" applyAlignment="1">
      <alignment horizontal="left" vertical="center" wrapText="1"/>
    </xf>
    <xf numFmtId="0" fontId="7" fillId="15" borderId="1" xfId="0" applyNumberFormat="1" applyFont="1" applyFill="1" applyBorder="1" applyAlignment="1">
      <alignment horizontal="left" vertical="center" wrapText="1"/>
    </xf>
    <xf numFmtId="0" fontId="8" fillId="17" borderId="1" xfId="0" applyNumberFormat="1" applyFont="1" applyFill="1" applyBorder="1" applyAlignment="1">
      <alignment horizontal="left" vertical="center" wrapText="1"/>
    </xf>
    <xf numFmtId="0" fontId="8" fillId="18" borderId="1" xfId="0" applyNumberFormat="1" applyFont="1" applyFill="1" applyBorder="1" applyAlignment="1">
      <alignment horizontal="left" vertical="center" wrapText="1"/>
    </xf>
    <xf numFmtId="0" fontId="3" fillId="2" borderId="5" xfId="0" applyNumberFormat="1" applyFont="1" applyFill="1" applyBorder="1" applyAlignment="1">
      <alignment horizontal="center" vertical="center"/>
    </xf>
    <xf numFmtId="0" fontId="13" fillId="2" borderId="2" xfId="0" applyNumberFormat="1" applyFont="1" applyFill="1" applyBorder="1" applyAlignment="1">
      <alignment horizontal="center" vertical="center"/>
    </xf>
    <xf numFmtId="0" fontId="10" fillId="10"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11" borderId="1" xfId="0" applyFont="1" applyFill="1" applyBorder="1" applyAlignment="1">
      <alignment horizontal="center" vertical="center"/>
    </xf>
    <xf numFmtId="0" fontId="9" fillId="11" borderId="1" xfId="0" applyFont="1" applyFill="1" applyBorder="1" applyAlignment="1">
      <alignment horizontal="center" vertical="center"/>
    </xf>
    <xf numFmtId="0" fontId="8" fillId="9"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8" fillId="7" borderId="1" xfId="0" applyFont="1" applyFill="1" applyBorder="1" applyAlignment="1">
      <alignment horizontal="center"/>
    </xf>
    <xf numFmtId="0" fontId="9" fillId="12" borderId="1" xfId="0" applyFont="1" applyFill="1" applyBorder="1" applyAlignment="1">
      <alignment horizontal="center" vertical="center"/>
    </xf>
    <xf numFmtId="0" fontId="8" fillId="18" borderId="7" xfId="0" applyFont="1" applyFill="1" applyBorder="1" applyAlignment="1">
      <alignment horizontal="center" vertical="center" wrapText="1"/>
    </xf>
    <xf numFmtId="0" fontId="8" fillId="18" borderId="8"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8" fillId="17" borderId="1" xfId="0" applyFont="1" applyFill="1" applyBorder="1" applyAlignment="1">
      <alignment horizontal="center" vertical="center"/>
    </xf>
    <xf numFmtId="0" fontId="17" fillId="14" borderId="1" xfId="0" applyFont="1" applyFill="1" applyBorder="1" applyAlignment="1">
      <alignment horizontal="center" vertical="center" wrapText="1"/>
    </xf>
    <xf numFmtId="0" fontId="17" fillId="14" borderId="1" xfId="0" applyFont="1" applyFill="1" applyBorder="1" applyAlignment="1">
      <alignment horizontal="center" vertical="center"/>
    </xf>
    <xf numFmtId="0" fontId="18" fillId="14" borderId="1" xfId="0" applyFont="1" applyFill="1" applyBorder="1" applyAlignment="1">
      <alignment horizontal="center" vertical="center"/>
    </xf>
    <xf numFmtId="0" fontId="8" fillId="15" borderId="1" xfId="0" applyFont="1" applyFill="1" applyBorder="1" applyAlignment="1">
      <alignment horizontal="center" vertical="center" wrapText="1"/>
    </xf>
    <xf numFmtId="0" fontId="8" fillId="15" borderId="1" xfId="0" applyFont="1" applyFill="1" applyBorder="1" applyAlignment="1">
      <alignment horizontal="center" vertical="center"/>
    </xf>
    <xf numFmtId="0" fontId="7" fillId="15" borderId="1" xfId="0" applyFont="1" applyFill="1" applyBorder="1" applyAlignment="1">
      <alignment horizontal="center" vertical="center" wrapText="1"/>
    </xf>
    <xf numFmtId="0" fontId="84" fillId="2" borderId="2" xfId="0" applyFont="1" applyFill="1" applyBorder="1" applyAlignment="1">
      <alignment horizontal="center"/>
    </xf>
    <xf numFmtId="0" fontId="85" fillId="2" borderId="2" xfId="0" applyFont="1" applyFill="1" applyBorder="1" applyAlignment="1">
      <alignment horizontal="center" vertical="center"/>
    </xf>
    <xf numFmtId="0" fontId="3" fillId="2" borderId="11" xfId="0" applyNumberFormat="1" applyFont="1" applyFill="1" applyBorder="1">
      <alignment vertical="center"/>
    </xf>
    <xf numFmtId="0" fontId="8" fillId="2" borderId="25" xfId="0" applyFont="1" applyFill="1" applyBorder="1" applyAlignment="1">
      <alignment horizontal="center" vertical="center" wrapText="1"/>
    </xf>
    <xf numFmtId="0" fontId="8" fillId="0" borderId="25" xfId="0" applyNumberFormat="1" applyFont="1" applyBorder="1" applyAlignment="1">
      <alignment horizontal="center" vertical="center" wrapText="1"/>
    </xf>
    <xf numFmtId="0" fontId="8" fillId="0" borderId="15" xfId="0" applyNumberFormat="1" applyFont="1" applyBorder="1" applyAlignment="1">
      <alignment horizontal="center" vertical="center" wrapText="1"/>
    </xf>
    <xf numFmtId="0" fontId="28" fillId="0" borderId="28" xfId="0" applyNumberFormat="1" applyFont="1" applyBorder="1" applyAlignment="1">
      <alignment vertical="center" wrapText="1"/>
    </xf>
    <xf numFmtId="0" fontId="20" fillId="2" borderId="25" xfId="0" applyNumberFormat="1" applyFont="1" applyFill="1" applyBorder="1" applyAlignment="1">
      <alignment horizontal="left" vertical="center" wrapText="1"/>
    </xf>
    <xf numFmtId="0" fontId="7" fillId="2" borderId="25" xfId="0" applyNumberFormat="1" applyFont="1" applyFill="1" applyBorder="1" applyAlignment="1">
      <alignment horizontal="left" vertical="center" wrapText="1"/>
    </xf>
    <xf numFmtId="178" fontId="7" fillId="2" borderId="25" xfId="0" applyNumberFormat="1" applyFont="1" applyFill="1" applyBorder="1" applyAlignment="1">
      <alignment horizontal="left" vertical="center" wrapText="1"/>
    </xf>
    <xf numFmtId="178" fontId="20" fillId="2" borderId="25" xfId="0" applyNumberFormat="1" applyFont="1" applyFill="1" applyBorder="1" applyAlignment="1">
      <alignment horizontal="left" vertical="center" wrapText="1"/>
    </xf>
    <xf numFmtId="0" fontId="29" fillId="13" borderId="21" xfId="0" applyFont="1" applyFill="1" applyBorder="1">
      <alignment vertical="center"/>
    </xf>
    <xf numFmtId="178" fontId="8" fillId="0" borderId="25" xfId="0" applyNumberFormat="1" applyFont="1" applyBorder="1" applyAlignment="1">
      <alignment horizontal="center" vertical="center" wrapText="1"/>
    </xf>
    <xf numFmtId="178" fontId="22" fillId="0" borderId="25" xfId="0" applyNumberFormat="1" applyFont="1" applyBorder="1" applyAlignment="1">
      <alignment horizontal="center" vertical="center" wrapText="1"/>
    </xf>
    <xf numFmtId="178" fontId="7" fillId="0" borderId="25" xfId="0" applyNumberFormat="1" applyFont="1" applyBorder="1" applyAlignment="1">
      <alignment horizontal="center" vertical="center" wrapText="1"/>
    </xf>
    <xf numFmtId="178" fontId="25" fillId="0" borderId="25" xfId="0" applyNumberFormat="1" applyFont="1" applyBorder="1" applyAlignment="1">
      <alignment horizontal="center" vertical="center" wrapText="1"/>
    </xf>
    <xf numFmtId="0" fontId="30" fillId="0" borderId="21" xfId="0" applyFont="1" applyBorder="1" applyAlignment="1">
      <alignment horizontal="center" vertical="center" wrapText="1"/>
    </xf>
    <xf numFmtId="0" fontId="31" fillId="0" borderId="21" xfId="0" applyFont="1" applyBorder="1" applyAlignment="1">
      <alignment vertical="center" wrapText="1"/>
    </xf>
    <xf numFmtId="49" fontId="8" fillId="0" borderId="25" xfId="0" applyNumberFormat="1" applyFont="1" applyBorder="1" applyAlignment="1">
      <alignment horizontal="center" vertical="center" wrapText="1"/>
    </xf>
    <xf numFmtId="0" fontId="32" fillId="0" borderId="28" xfId="0" applyFont="1" applyBorder="1" applyAlignment="1">
      <alignment horizontal="center" vertical="center" wrapText="1"/>
    </xf>
    <xf numFmtId="0" fontId="33" fillId="0" borderId="21" xfId="0" applyNumberFormat="1" applyFont="1" applyBorder="1">
      <alignment vertical="center"/>
    </xf>
    <xf numFmtId="0" fontId="8" fillId="0" borderId="16" xfId="0" applyNumberFormat="1" applyFont="1" applyBorder="1" applyAlignment="1">
      <alignment horizontal="center" vertical="center" wrapText="1"/>
    </xf>
    <xf numFmtId="178" fontId="34" fillId="0" borderId="25" xfId="0" applyNumberFormat="1" applyFont="1" applyBorder="1" applyAlignment="1">
      <alignment horizontal="center" vertical="center" wrapText="1"/>
    </xf>
    <xf numFmtId="178" fontId="35" fillId="0" borderId="25" xfId="0" applyNumberFormat="1" applyFont="1" applyBorder="1" applyAlignment="1">
      <alignment horizontal="center" vertical="center" wrapText="1"/>
    </xf>
    <xf numFmtId="178" fontId="36" fillId="0" borderId="25"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178" fontId="8" fillId="0" borderId="25" xfId="0" applyNumberFormat="1" applyFont="1" applyBorder="1" applyAlignment="1">
      <alignment horizontal="left" vertical="center" wrapText="1"/>
    </xf>
    <xf numFmtId="0" fontId="0" fillId="0" borderId="21" xfId="0" applyBorder="1">
      <alignment vertical="center"/>
    </xf>
    <xf numFmtId="0" fontId="8" fillId="2" borderId="11" xfId="0" applyFont="1" applyFill="1" applyBorder="1" applyAlignment="1">
      <alignment horizontal="center" vertical="center" wrapText="1"/>
    </xf>
    <xf numFmtId="0" fontId="3" fillId="2" borderId="29" xfId="0" applyNumberFormat="1" applyFont="1" applyFill="1" applyBorder="1">
      <alignment vertical="center"/>
    </xf>
    <xf numFmtId="0" fontId="8" fillId="0" borderId="24" xfId="0" applyFont="1" applyBorder="1" applyAlignment="1">
      <alignment horizontal="center" vertical="center" wrapText="1"/>
    </xf>
    <xf numFmtId="0" fontId="4" fillId="0" borderId="30" xfId="0" applyFont="1" applyBorder="1" applyAlignment="1">
      <alignment vertical="center" wrapText="1"/>
    </xf>
    <xf numFmtId="0" fontId="8" fillId="0" borderId="11" xfId="0" applyFont="1" applyBorder="1" applyAlignment="1">
      <alignment horizontal="center" vertical="center" wrapText="1"/>
    </xf>
    <xf numFmtId="0" fontId="4" fillId="0" borderId="11" xfId="0" applyFont="1" applyBorder="1" applyAlignment="1">
      <alignment horizontal="center" vertical="center" wrapText="1"/>
    </xf>
    <xf numFmtId="178" fontId="8" fillId="0" borderId="11" xfId="0" applyNumberFormat="1" applyFont="1" applyBorder="1" applyAlignment="1">
      <alignment horizontal="center" vertical="center" wrapText="1"/>
    </xf>
    <xf numFmtId="178" fontId="8" fillId="2" borderId="11" xfId="0" applyNumberFormat="1" applyFont="1" applyFill="1" applyBorder="1" applyAlignment="1">
      <alignment horizontal="left" vertical="center" wrapText="1"/>
    </xf>
    <xf numFmtId="178" fontId="7" fillId="0" borderId="11"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30" xfId="0" applyBorder="1">
      <alignment vertical="center"/>
    </xf>
    <xf numFmtId="0" fontId="3" fillId="0" borderId="32" xfId="0" applyFont="1" applyBorder="1" applyAlignment="1">
      <alignment vertical="center" wrapText="1"/>
    </xf>
    <xf numFmtId="0" fontId="26" fillId="23" borderId="11" xfId="0" applyFont="1" applyFill="1" applyBorder="1" applyAlignment="1">
      <alignment horizontal="center" vertical="center" wrapText="1"/>
    </xf>
    <xf numFmtId="0" fontId="24" fillId="23" borderId="27" xfId="0" applyFont="1" applyFill="1" applyBorder="1" applyAlignment="1">
      <alignment horizontal="center" vertical="center" wrapText="1"/>
    </xf>
    <xf numFmtId="0" fontId="8" fillId="0" borderId="11" xfId="0" applyFont="1" applyBorder="1" applyAlignment="1">
      <alignment horizontal="left" vertical="center" wrapText="1"/>
    </xf>
    <xf numFmtId="0" fontId="7" fillId="23" borderId="1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cellXfs>
  <cellStyles count="1">
    <cellStyle name="常规" xfId="0" builtinId="0"/>
  </cellStyles>
  <dxfs count="3">
    <dxf>
      <numFmt numFmtId="182" formatCode="\ "/>
    </dxf>
    <dxf>
      <numFmt numFmtId="182" formatCode="\ "/>
    </dxf>
    <dxf>
      <numFmt numFmtId="183"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x-mol.com/paperRedirect/1859410066480132096" TargetMode="External"/><Relationship Id="rId2" Type="http://schemas.openxmlformats.org/officeDocument/2006/relationships/hyperlink" Target="http://1.&#22269;&#20869;2.&#22269;&#20869;/" TargetMode="External"/><Relationship Id="rId1" Type="http://schemas.openxmlformats.org/officeDocument/2006/relationships/hyperlink" Target="https://www.x-mol.com/paperRedirect/1870386422050390016" TargetMode="External"/><Relationship Id="rId5" Type="http://schemas.openxmlformats.org/officeDocument/2006/relationships/hyperlink" Target="https://pubs.acs.org/journal/ascecg?ref=breadcrumb" TargetMode="External"/><Relationship Id="rId4" Type="http://schemas.openxmlformats.org/officeDocument/2006/relationships/hyperlink" Target="https://www.x-mol.com/paper/journal/561?r_detail=185941006648013209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
  <sheetViews>
    <sheetView tabSelected="1" topLeftCell="B1" workbookViewId="0">
      <selection activeCell="L12" sqref="L12"/>
    </sheetView>
  </sheetViews>
  <sheetFormatPr defaultColWidth="9" defaultRowHeight="14.25"/>
  <cols>
    <col min="1" max="1" width="11.5" style="336" customWidth="1"/>
    <col min="2" max="2" width="9" style="336"/>
    <col min="3" max="3" width="10.5" style="336" customWidth="1"/>
    <col min="4" max="4" width="12.625" style="337"/>
    <col min="5" max="5" width="9" style="338"/>
    <col min="6" max="6" width="12.625" style="339"/>
    <col min="7" max="7" width="12.625" style="340"/>
    <col min="8" max="8" width="12.625" style="337"/>
    <col min="9" max="9" width="9" style="426"/>
    <col min="10" max="10" width="9" style="337"/>
    <col min="11" max="11" width="12.625" style="340"/>
    <col min="12" max="12" width="11.5" style="336" customWidth="1"/>
    <col min="13" max="14" width="9" style="336"/>
    <col min="15" max="15" width="12.625" style="340"/>
    <col min="16" max="16" width="12.625" style="341"/>
  </cols>
  <sheetData>
    <row r="1" spans="1:16" s="336" customFormat="1">
      <c r="A1" s="1" t="s">
        <v>0</v>
      </c>
      <c r="B1" s="1" t="s">
        <v>1</v>
      </c>
      <c r="C1" s="2" t="s">
        <v>2</v>
      </c>
      <c r="D1" s="3" t="s">
        <v>3</v>
      </c>
      <c r="E1" s="4" t="s">
        <v>4</v>
      </c>
      <c r="F1" s="5" t="s">
        <v>5</v>
      </c>
      <c r="G1" s="6" t="s">
        <v>6</v>
      </c>
      <c r="H1" s="3" t="s">
        <v>7</v>
      </c>
      <c r="I1" s="425" t="s">
        <v>8</v>
      </c>
      <c r="J1" s="3" t="s">
        <v>9</v>
      </c>
      <c r="K1" s="6" t="s">
        <v>10</v>
      </c>
      <c r="L1" s="7" t="s">
        <v>11</v>
      </c>
      <c r="M1" s="7" t="s">
        <v>12</v>
      </c>
      <c r="N1" s="7" t="s">
        <v>13</v>
      </c>
      <c r="O1" s="6" t="s">
        <v>14</v>
      </c>
      <c r="P1" s="8" t="s">
        <v>15</v>
      </c>
    </row>
    <row r="2" spans="1:16">
      <c r="A2" s="9">
        <v>1</v>
      </c>
      <c r="B2" s="1" t="s">
        <v>16</v>
      </c>
      <c r="C2" s="10">
        <v>2022310207</v>
      </c>
      <c r="D2" s="3">
        <v>98.992962962963006</v>
      </c>
      <c r="E2" s="4">
        <v>81.904787999999996</v>
      </c>
      <c r="F2" s="5">
        <f>D2+E2</f>
        <v>180.89775096296302</v>
      </c>
      <c r="G2" s="6">
        <f>(F2/$F$53)*100</f>
        <v>84.049320216696415</v>
      </c>
      <c r="H2" s="3">
        <v>105.4646153846154</v>
      </c>
      <c r="I2" s="425">
        <v>3</v>
      </c>
      <c r="J2" s="3">
        <f>H2+I2</f>
        <v>108.4646153846154</v>
      </c>
      <c r="K2" s="6">
        <f>(J2/$J$14)*100</f>
        <v>77.658973322420977</v>
      </c>
      <c r="L2" s="7">
        <v>100</v>
      </c>
      <c r="M2" s="11">
        <v>0</v>
      </c>
      <c r="N2" s="7">
        <f>L2+M2</f>
        <v>100</v>
      </c>
      <c r="O2" s="6">
        <f>(N2/$N$16)*100</f>
        <v>76.161462300076153</v>
      </c>
      <c r="P2" s="341">
        <f>G2*0.7+K2*0.2+O2*0.1</f>
        <v>81.9824650461793</v>
      </c>
    </row>
    <row r="3" spans="1:16">
      <c r="A3" s="9">
        <v>3</v>
      </c>
      <c r="B3" s="1" t="s">
        <v>18</v>
      </c>
      <c r="C3" s="10">
        <v>2022310215</v>
      </c>
      <c r="D3" s="3">
        <v>67.45</v>
      </c>
      <c r="E3" s="4">
        <v>0</v>
      </c>
      <c r="F3" s="5">
        <f t="shared" ref="F3:F65" si="0">D3+E3</f>
        <v>67.45</v>
      </c>
      <c r="G3" s="6">
        <f t="shared" ref="G3:G65" si="1">(F3/$F$53)*100</f>
        <v>31.338845388834436</v>
      </c>
      <c r="H3" s="3">
        <v>96.432307692307702</v>
      </c>
      <c r="I3" s="425">
        <v>0</v>
      </c>
      <c r="J3" s="3">
        <f t="shared" ref="J3:J65" si="2">H3+I3</f>
        <v>96.432307692307702</v>
      </c>
      <c r="K3" s="6">
        <f t="shared" ref="K3:K65" si="3">(J3/$J$14)*100</f>
        <v>69.044028634970203</v>
      </c>
      <c r="L3" s="7">
        <v>100</v>
      </c>
      <c r="M3" s="11">
        <v>0</v>
      </c>
      <c r="N3" s="7">
        <f t="shared" ref="N3:N65" si="4">L3+M3</f>
        <v>100</v>
      </c>
      <c r="O3" s="6">
        <f t="shared" ref="O3:O65" si="5">(N3/$N$16)*100</f>
        <v>76.161462300076153</v>
      </c>
      <c r="P3" s="341">
        <f t="shared" ref="P3:P65" si="6">G3*0.7+K3*0.2+O3*0.1</f>
        <v>43.36214372918576</v>
      </c>
    </row>
    <row r="4" spans="1:16">
      <c r="A4" s="9">
        <v>4</v>
      </c>
      <c r="B4" s="1" t="s">
        <v>19</v>
      </c>
      <c r="C4" s="10">
        <v>2022310223</v>
      </c>
      <c r="D4" s="3">
        <v>101.491428</v>
      </c>
      <c r="E4" s="4">
        <v>29.412500000000001</v>
      </c>
      <c r="F4" s="5">
        <f t="shared" si="0"/>
        <v>130.90392800000001</v>
      </c>
      <c r="G4" s="6">
        <f t="shared" si="1"/>
        <v>60.821022392633282</v>
      </c>
      <c r="H4" s="3">
        <v>103.56461538461539</v>
      </c>
      <c r="I4" s="425">
        <v>4</v>
      </c>
      <c r="J4" s="3">
        <f t="shared" si="2"/>
        <v>107.56461538461539</v>
      </c>
      <c r="K4" s="6">
        <f t="shared" si="3"/>
        <v>77.014587356155957</v>
      </c>
      <c r="L4" s="7">
        <v>100</v>
      </c>
      <c r="M4" s="11">
        <v>0</v>
      </c>
      <c r="N4" s="7">
        <f t="shared" si="4"/>
        <v>100</v>
      </c>
      <c r="O4" s="6">
        <f t="shared" si="5"/>
        <v>76.161462300076153</v>
      </c>
      <c r="P4" s="341">
        <f t="shared" si="6"/>
        <v>65.593779376082097</v>
      </c>
    </row>
    <row r="5" spans="1:16">
      <c r="A5" s="9">
        <v>5</v>
      </c>
      <c r="B5" s="1" t="s">
        <v>20</v>
      </c>
      <c r="C5" s="10">
        <v>2022310229</v>
      </c>
      <c r="D5" s="3">
        <v>83.18</v>
      </c>
      <c r="E5" s="4">
        <v>0</v>
      </c>
      <c r="F5" s="5">
        <f t="shared" si="0"/>
        <v>83.18</v>
      </c>
      <c r="G5" s="6">
        <f t="shared" si="1"/>
        <v>38.647370784925847</v>
      </c>
      <c r="H5" s="3">
        <v>96.464615384615399</v>
      </c>
      <c r="I5" s="425">
        <v>0</v>
      </c>
      <c r="J5" s="3">
        <f t="shared" si="2"/>
        <v>96.464615384615399</v>
      </c>
      <c r="K5" s="6">
        <f t="shared" si="3"/>
        <v>69.067160438887413</v>
      </c>
      <c r="L5" s="7">
        <v>100</v>
      </c>
      <c r="M5" s="11">
        <v>0</v>
      </c>
      <c r="N5" s="7">
        <f t="shared" si="4"/>
        <v>100</v>
      </c>
      <c r="O5" s="6">
        <f t="shared" si="5"/>
        <v>76.161462300076153</v>
      </c>
      <c r="P5" s="341">
        <f t="shared" si="6"/>
        <v>48.48273786723319</v>
      </c>
    </row>
    <row r="6" spans="1:16">
      <c r="A6" s="9">
        <v>6</v>
      </c>
      <c r="B6" s="1" t="s">
        <v>21</v>
      </c>
      <c r="C6" s="10">
        <v>2022310234</v>
      </c>
      <c r="D6" s="3">
        <v>212.905</v>
      </c>
      <c r="E6" s="4">
        <v>0</v>
      </c>
      <c r="F6" s="5">
        <f t="shared" si="0"/>
        <v>212.905</v>
      </c>
      <c r="G6" s="6">
        <f t="shared" si="1"/>
        <v>98.920635693251242</v>
      </c>
      <c r="H6" s="3">
        <v>99.387500000000003</v>
      </c>
      <c r="I6" s="425">
        <v>0</v>
      </c>
      <c r="J6" s="3">
        <f t="shared" si="2"/>
        <v>99.387500000000003</v>
      </c>
      <c r="K6" s="6">
        <f t="shared" si="3"/>
        <v>71.159900246849375</v>
      </c>
      <c r="L6" s="7">
        <v>100</v>
      </c>
      <c r="M6" s="11">
        <v>0</v>
      </c>
      <c r="N6" s="7">
        <f t="shared" si="4"/>
        <v>100</v>
      </c>
      <c r="O6" s="6">
        <f t="shared" si="5"/>
        <v>76.161462300076153</v>
      </c>
      <c r="P6" s="341">
        <f t="shared" si="6"/>
        <v>91.092571264653358</v>
      </c>
    </row>
    <row r="7" spans="1:16">
      <c r="A7" s="9">
        <v>7</v>
      </c>
      <c r="B7" s="1" t="s">
        <v>22</v>
      </c>
      <c r="C7" s="10">
        <v>2022310235</v>
      </c>
      <c r="D7" s="3">
        <v>82.804166666666703</v>
      </c>
      <c r="E7" s="4">
        <v>1.25</v>
      </c>
      <c r="F7" s="5">
        <f t="shared" si="0"/>
        <v>84.054166666666703</v>
      </c>
      <c r="G7" s="6">
        <f t="shared" si="1"/>
        <v>39.053529035641048</v>
      </c>
      <c r="H7" s="3">
        <v>96.421538461538404</v>
      </c>
      <c r="I7" s="425">
        <v>0</v>
      </c>
      <c r="J7" s="3">
        <f t="shared" si="2"/>
        <v>96.421538461538404</v>
      </c>
      <c r="K7" s="6">
        <f t="shared" si="3"/>
        <v>69.036318033664429</v>
      </c>
      <c r="L7" s="7">
        <v>100</v>
      </c>
      <c r="M7" s="11">
        <v>0</v>
      </c>
      <c r="N7" s="7">
        <f t="shared" si="4"/>
        <v>100</v>
      </c>
      <c r="O7" s="6">
        <f t="shared" si="5"/>
        <v>76.161462300076153</v>
      </c>
      <c r="P7" s="341">
        <f t="shared" si="6"/>
        <v>48.760880161689236</v>
      </c>
    </row>
    <row r="8" spans="1:16">
      <c r="A8" s="9">
        <v>8</v>
      </c>
      <c r="B8" s="1" t="s">
        <v>23</v>
      </c>
      <c r="C8" s="10">
        <v>2022310245</v>
      </c>
      <c r="D8" s="3">
        <v>89.424999999999997</v>
      </c>
      <c r="E8" s="4">
        <v>0</v>
      </c>
      <c r="F8" s="5">
        <f t="shared" si="0"/>
        <v>89.424999999999997</v>
      </c>
      <c r="G8" s="6">
        <f t="shared" si="1"/>
        <v>41.54894364561185</v>
      </c>
      <c r="H8" s="3">
        <v>102.3030769230769</v>
      </c>
      <c r="I8" s="425">
        <v>0</v>
      </c>
      <c r="J8" s="3">
        <f t="shared" si="2"/>
        <v>102.3030769230769</v>
      </c>
      <c r="K8" s="6">
        <f t="shared" si="3"/>
        <v>73.247407861068154</v>
      </c>
      <c r="L8" s="7">
        <v>100</v>
      </c>
      <c r="M8" s="11">
        <v>0</v>
      </c>
      <c r="N8" s="7">
        <f t="shared" si="4"/>
        <v>100</v>
      </c>
      <c r="O8" s="6">
        <f t="shared" si="5"/>
        <v>76.161462300076153</v>
      </c>
      <c r="P8" s="341">
        <f t="shared" si="6"/>
        <v>51.349888354149542</v>
      </c>
    </row>
    <row r="9" spans="1:16">
      <c r="A9" s="9">
        <v>9</v>
      </c>
      <c r="B9" s="1" t="s">
        <v>24</v>
      </c>
      <c r="C9" s="10">
        <v>2022310246</v>
      </c>
      <c r="D9" s="3">
        <v>84.07</v>
      </c>
      <c r="E9" s="4">
        <v>0</v>
      </c>
      <c r="F9" s="5">
        <f t="shared" si="0"/>
        <v>84.07</v>
      </c>
      <c r="G9" s="6">
        <f t="shared" si="1"/>
        <v>39.060885572117279</v>
      </c>
      <c r="H9" s="3">
        <v>96.346153846153797</v>
      </c>
      <c r="I9" s="425">
        <v>0</v>
      </c>
      <c r="J9" s="3">
        <f t="shared" si="2"/>
        <v>96.346153846153797</v>
      </c>
      <c r="K9" s="6">
        <f t="shared" si="3"/>
        <v>68.982343824524278</v>
      </c>
      <c r="L9" s="7">
        <v>100</v>
      </c>
      <c r="M9" s="11">
        <v>0</v>
      </c>
      <c r="N9" s="7">
        <f t="shared" si="4"/>
        <v>100</v>
      </c>
      <c r="O9" s="6">
        <f t="shared" si="5"/>
        <v>76.161462300076153</v>
      </c>
      <c r="P9" s="341">
        <f t="shared" si="6"/>
        <v>48.755234895394565</v>
      </c>
    </row>
    <row r="10" spans="1:16">
      <c r="A10" s="9">
        <v>11</v>
      </c>
      <c r="B10" s="1" t="s">
        <v>26</v>
      </c>
      <c r="C10" s="10">
        <v>2022310248</v>
      </c>
      <c r="D10" s="3">
        <v>87.8</v>
      </c>
      <c r="E10" s="4">
        <v>0</v>
      </c>
      <c r="F10" s="5">
        <f t="shared" si="0"/>
        <v>87.8</v>
      </c>
      <c r="G10" s="6">
        <f t="shared" si="1"/>
        <v>40.793930691470173</v>
      </c>
      <c r="H10" s="3">
        <v>96.432307692307702</v>
      </c>
      <c r="I10" s="425">
        <v>0</v>
      </c>
      <c r="J10" s="3">
        <f t="shared" si="2"/>
        <v>96.432307692307702</v>
      </c>
      <c r="K10" s="6">
        <f t="shared" si="3"/>
        <v>69.044028634970203</v>
      </c>
      <c r="L10" s="7">
        <v>100</v>
      </c>
      <c r="M10" s="11">
        <v>0</v>
      </c>
      <c r="N10" s="7">
        <f t="shared" si="4"/>
        <v>100</v>
      </c>
      <c r="O10" s="6">
        <f t="shared" si="5"/>
        <v>76.161462300076153</v>
      </c>
      <c r="P10" s="341">
        <f t="shared" si="6"/>
        <v>49.980703441030776</v>
      </c>
    </row>
    <row r="11" spans="1:16">
      <c r="A11" s="9">
        <v>12</v>
      </c>
      <c r="B11" s="1" t="s">
        <v>27</v>
      </c>
      <c r="C11" s="10">
        <v>2022310208</v>
      </c>
      <c r="D11" s="3">
        <v>126.57896825396826</v>
      </c>
      <c r="E11" s="4">
        <v>40.430555555555557</v>
      </c>
      <c r="F11" s="5">
        <f t="shared" si="0"/>
        <v>167.00952380952381</v>
      </c>
      <c r="G11" s="6">
        <f t="shared" si="1"/>
        <v>77.59652550229103</v>
      </c>
      <c r="H11" s="3">
        <v>105.2923076923077</v>
      </c>
      <c r="I11" s="425">
        <v>13</v>
      </c>
      <c r="J11" s="3">
        <f t="shared" si="2"/>
        <v>118.2923076923077</v>
      </c>
      <c r="K11" s="6">
        <f t="shared" si="3"/>
        <v>84.695447771140522</v>
      </c>
      <c r="L11" s="7">
        <v>100</v>
      </c>
      <c r="M11" s="11">
        <v>0</v>
      </c>
      <c r="N11" s="7">
        <f t="shared" si="4"/>
        <v>100</v>
      </c>
      <c r="O11" s="6">
        <f t="shared" si="5"/>
        <v>76.161462300076153</v>
      </c>
      <c r="P11" s="341">
        <f t="shared" si="6"/>
        <v>78.872803635839432</v>
      </c>
    </row>
    <row r="12" spans="1:16">
      <c r="A12" s="9">
        <v>13</v>
      </c>
      <c r="B12" s="1" t="s">
        <v>28</v>
      </c>
      <c r="C12" s="10">
        <v>2022310212</v>
      </c>
      <c r="D12" s="3">
        <v>83.909615384615407</v>
      </c>
      <c r="E12" s="4">
        <v>18.75</v>
      </c>
      <c r="F12" s="5">
        <f t="shared" si="0"/>
        <v>102.65961538461541</v>
      </c>
      <c r="G12" s="6">
        <f t="shared" si="1"/>
        <v>47.698055066207132</v>
      </c>
      <c r="H12" s="3">
        <v>104.5615384615384</v>
      </c>
      <c r="I12" s="425">
        <v>3</v>
      </c>
      <c r="J12" s="3">
        <f t="shared" si="2"/>
        <v>107.5615384615384</v>
      </c>
      <c r="K12" s="6">
        <f t="shared" si="3"/>
        <v>77.012384327211407</v>
      </c>
      <c r="L12" s="7">
        <v>100</v>
      </c>
      <c r="M12" s="11">
        <v>0</v>
      </c>
      <c r="N12" s="7">
        <f t="shared" si="4"/>
        <v>100</v>
      </c>
      <c r="O12" s="6">
        <f t="shared" si="5"/>
        <v>76.161462300076153</v>
      </c>
      <c r="P12" s="341">
        <f t="shared" si="6"/>
        <v>56.407261641794889</v>
      </c>
    </row>
    <row r="13" spans="1:16">
      <c r="A13" s="9">
        <v>14</v>
      </c>
      <c r="B13" s="1" t="s">
        <v>29</v>
      </c>
      <c r="C13" s="10">
        <v>2022310213</v>
      </c>
      <c r="D13" s="3">
        <v>107.9</v>
      </c>
      <c r="E13" s="4">
        <v>11.5</v>
      </c>
      <c r="F13" s="5">
        <f t="shared" si="0"/>
        <v>119.4</v>
      </c>
      <c r="G13" s="6">
        <f t="shared" si="1"/>
        <v>55.476028753548277</v>
      </c>
      <c r="H13" s="3">
        <v>105.82615384615379</v>
      </c>
      <c r="I13" s="425">
        <v>4.5999999999999996</v>
      </c>
      <c r="J13" s="3">
        <f t="shared" si="2"/>
        <v>110.42615384615378</v>
      </c>
      <c r="K13" s="6">
        <f t="shared" si="3"/>
        <v>79.063404274536992</v>
      </c>
      <c r="L13" s="7">
        <v>100</v>
      </c>
      <c r="M13" s="11">
        <v>0</v>
      </c>
      <c r="N13" s="7">
        <f t="shared" si="4"/>
        <v>100</v>
      </c>
      <c r="O13" s="6">
        <f t="shared" si="5"/>
        <v>76.161462300076153</v>
      </c>
      <c r="P13" s="341">
        <f t="shared" si="6"/>
        <v>62.262047212398805</v>
      </c>
    </row>
    <row r="14" spans="1:16">
      <c r="A14" s="9">
        <v>15</v>
      </c>
      <c r="B14" s="1" t="s">
        <v>30</v>
      </c>
      <c r="C14" s="10">
        <v>2022310214</v>
      </c>
      <c r="D14" s="3">
        <v>95.606333333333325</v>
      </c>
      <c r="E14" s="4">
        <v>24.5</v>
      </c>
      <c r="F14" s="5">
        <f t="shared" si="0"/>
        <v>120.10633333333332</v>
      </c>
      <c r="G14" s="6">
        <f t="shared" si="1"/>
        <v>55.804207717615192</v>
      </c>
      <c r="H14" s="3">
        <v>129.6678461538462</v>
      </c>
      <c r="I14" s="425">
        <v>10</v>
      </c>
      <c r="J14" s="3">
        <f t="shared" si="2"/>
        <v>139.6678461538462</v>
      </c>
      <c r="K14" s="6">
        <f t="shared" si="3"/>
        <v>100</v>
      </c>
      <c r="L14" s="7">
        <v>112</v>
      </c>
      <c r="M14" s="11">
        <v>0</v>
      </c>
      <c r="N14" s="7">
        <f t="shared" si="4"/>
        <v>112</v>
      </c>
      <c r="O14" s="6">
        <f t="shared" si="5"/>
        <v>85.300837776085288</v>
      </c>
      <c r="P14" s="341">
        <f t="shared" si="6"/>
        <v>67.593029179939165</v>
      </c>
    </row>
    <row r="15" spans="1:16">
      <c r="A15" s="9">
        <v>16</v>
      </c>
      <c r="B15" s="1" t="s">
        <v>31</v>
      </c>
      <c r="C15" s="10">
        <v>2022310220</v>
      </c>
      <c r="D15" s="3">
        <v>105.2</v>
      </c>
      <c r="E15" s="4">
        <v>39.889299999999999</v>
      </c>
      <c r="F15" s="5">
        <f t="shared" si="0"/>
        <v>145.08930000000001</v>
      </c>
      <c r="G15" s="6">
        <f t="shared" si="1"/>
        <v>67.411877542983191</v>
      </c>
      <c r="H15" s="3">
        <v>102.3353846153846</v>
      </c>
      <c r="I15" s="425">
        <v>3</v>
      </c>
      <c r="J15" s="3">
        <f t="shared" si="2"/>
        <v>105.3353846153846</v>
      </c>
      <c r="K15" s="6">
        <f t="shared" si="3"/>
        <v>75.418492885868744</v>
      </c>
      <c r="L15" s="7">
        <v>100</v>
      </c>
      <c r="M15" s="11">
        <v>0</v>
      </c>
      <c r="N15" s="7">
        <f t="shared" si="4"/>
        <v>100</v>
      </c>
      <c r="O15" s="6">
        <f t="shared" si="5"/>
        <v>76.161462300076153</v>
      </c>
      <c r="P15" s="341">
        <f t="shared" si="6"/>
        <v>69.888159087269599</v>
      </c>
    </row>
    <row r="16" spans="1:16">
      <c r="A16" s="9">
        <v>17</v>
      </c>
      <c r="B16" s="1" t="s">
        <v>32</v>
      </c>
      <c r="C16" s="10">
        <v>2022310228</v>
      </c>
      <c r="D16" s="3">
        <v>86.3</v>
      </c>
      <c r="E16" s="4">
        <v>0</v>
      </c>
      <c r="F16" s="5">
        <f t="shared" si="0"/>
        <v>86.3</v>
      </c>
      <c r="G16" s="6">
        <f t="shared" si="1"/>
        <v>40.096995656877858</v>
      </c>
      <c r="H16" s="3">
        <v>118.82615384615379</v>
      </c>
      <c r="I16" s="425">
        <v>6.6</v>
      </c>
      <c r="J16" s="3">
        <f t="shared" si="2"/>
        <v>125.42615384615378</v>
      </c>
      <c r="K16" s="6">
        <f t="shared" si="3"/>
        <v>89.803170378953951</v>
      </c>
      <c r="L16" s="7">
        <v>115.3</v>
      </c>
      <c r="M16" s="11">
        <v>16</v>
      </c>
      <c r="N16" s="7">
        <f t="shared" si="4"/>
        <v>131.30000000000001</v>
      </c>
      <c r="O16" s="6">
        <f t="shared" si="5"/>
        <v>100</v>
      </c>
      <c r="P16" s="341">
        <f t="shared" si="6"/>
        <v>56.028531035605283</v>
      </c>
    </row>
    <row r="17" spans="1:16">
      <c r="A17" s="9">
        <v>18</v>
      </c>
      <c r="B17" s="1" t="s">
        <v>33</v>
      </c>
      <c r="C17" s="10">
        <v>2022310240</v>
      </c>
      <c r="D17" s="3">
        <v>122.6</v>
      </c>
      <c r="E17" s="4">
        <v>0</v>
      </c>
      <c r="F17" s="5">
        <f t="shared" si="0"/>
        <v>122.6</v>
      </c>
      <c r="G17" s="6">
        <f t="shared" si="1"/>
        <v>56.962823494011886</v>
      </c>
      <c r="H17" s="3">
        <v>112.4</v>
      </c>
      <c r="I17" s="425">
        <v>6.6</v>
      </c>
      <c r="J17" s="3">
        <f t="shared" si="2"/>
        <v>119</v>
      </c>
      <c r="K17" s="6">
        <f t="shared" si="3"/>
        <v>85.202144428374552</v>
      </c>
      <c r="L17" s="7">
        <v>114</v>
      </c>
      <c r="M17" s="11">
        <v>7</v>
      </c>
      <c r="N17" s="7">
        <f t="shared" si="4"/>
        <v>121</v>
      </c>
      <c r="O17" s="6">
        <f t="shared" si="5"/>
        <v>92.15536938309215</v>
      </c>
      <c r="P17" s="341">
        <f t="shared" si="6"/>
        <v>66.129942269792437</v>
      </c>
    </row>
    <row r="18" spans="1:16">
      <c r="A18" s="9">
        <v>19</v>
      </c>
      <c r="B18" s="1" t="s">
        <v>34</v>
      </c>
      <c r="C18" s="10">
        <v>2022310241</v>
      </c>
      <c r="D18" s="3">
        <v>114.533</v>
      </c>
      <c r="E18" s="12">
        <v>0.75</v>
      </c>
      <c r="F18" s="5">
        <f t="shared" si="0"/>
        <v>115.283</v>
      </c>
      <c r="G18" s="6">
        <f t="shared" si="1"/>
        <v>53.563174395270572</v>
      </c>
      <c r="H18" s="3">
        <v>101.5076923076923</v>
      </c>
      <c r="I18" s="425">
        <v>0</v>
      </c>
      <c r="J18" s="3">
        <f t="shared" si="2"/>
        <v>101.5076923076923</v>
      </c>
      <c r="K18" s="6">
        <f t="shared" si="3"/>
        <v>72.677924878915988</v>
      </c>
      <c r="L18" s="7">
        <v>100</v>
      </c>
      <c r="M18" s="11">
        <v>0</v>
      </c>
      <c r="N18" s="7">
        <f t="shared" si="4"/>
        <v>100</v>
      </c>
      <c r="O18" s="6">
        <f t="shared" si="5"/>
        <v>76.161462300076153</v>
      </c>
      <c r="P18" s="341">
        <f t="shared" si="6"/>
        <v>59.645953282480207</v>
      </c>
    </row>
    <row r="19" spans="1:16">
      <c r="A19" s="9">
        <v>20</v>
      </c>
      <c r="B19" s="1" t="s">
        <v>35</v>
      </c>
      <c r="C19" s="10">
        <v>2022310237</v>
      </c>
      <c r="D19" s="3">
        <v>109.55</v>
      </c>
      <c r="E19" s="4">
        <v>15.75</v>
      </c>
      <c r="F19" s="5">
        <f t="shared" si="0"/>
        <v>125.3</v>
      </c>
      <c r="G19" s="6">
        <f t="shared" si="1"/>
        <v>58.217306556278047</v>
      </c>
      <c r="H19" s="3">
        <v>96.281538461538403</v>
      </c>
      <c r="I19" s="425">
        <v>0</v>
      </c>
      <c r="J19" s="3">
        <f t="shared" si="2"/>
        <v>96.281538461538403</v>
      </c>
      <c r="K19" s="6">
        <f t="shared" si="3"/>
        <v>68.936080216689859</v>
      </c>
      <c r="L19" s="7">
        <v>100</v>
      </c>
      <c r="M19" s="11">
        <v>0</v>
      </c>
      <c r="N19" s="7">
        <f t="shared" si="4"/>
        <v>100</v>
      </c>
      <c r="O19" s="6">
        <f t="shared" si="5"/>
        <v>76.161462300076153</v>
      </c>
      <c r="P19" s="341">
        <f t="shared" si="6"/>
        <v>62.155476862740215</v>
      </c>
    </row>
    <row r="20" spans="1:16">
      <c r="A20" s="9">
        <v>21</v>
      </c>
      <c r="B20" s="1" t="s">
        <v>36</v>
      </c>
      <c r="C20" s="10">
        <v>2022310238</v>
      </c>
      <c r="D20" s="3">
        <v>97.46</v>
      </c>
      <c r="E20" s="4">
        <v>3</v>
      </c>
      <c r="F20" s="5">
        <f t="shared" si="0"/>
        <v>100.46</v>
      </c>
      <c r="G20" s="6">
        <f t="shared" si="1"/>
        <v>46.676062383429311</v>
      </c>
      <c r="H20" s="3">
        <v>96.561538461538404</v>
      </c>
      <c r="I20" s="425">
        <v>0</v>
      </c>
      <c r="J20" s="3">
        <f t="shared" si="2"/>
        <v>96.561538461538404</v>
      </c>
      <c r="K20" s="6">
        <f t="shared" si="3"/>
        <v>69.136555850638985</v>
      </c>
      <c r="L20" s="7">
        <v>100</v>
      </c>
      <c r="M20" s="11">
        <v>0</v>
      </c>
      <c r="N20" s="7">
        <f t="shared" si="4"/>
        <v>100</v>
      </c>
      <c r="O20" s="6">
        <f t="shared" si="5"/>
        <v>76.161462300076153</v>
      </c>
      <c r="P20" s="341">
        <f t="shared" si="6"/>
        <v>54.116701068535932</v>
      </c>
    </row>
    <row r="21" spans="1:16">
      <c r="A21" s="9">
        <v>22</v>
      </c>
      <c r="B21" s="1" t="s">
        <v>37</v>
      </c>
      <c r="C21" s="10">
        <v>2022310243</v>
      </c>
      <c r="D21" s="3">
        <v>88</v>
      </c>
      <c r="E21" s="4">
        <v>0</v>
      </c>
      <c r="F21" s="5">
        <f t="shared" si="0"/>
        <v>88</v>
      </c>
      <c r="G21" s="6">
        <f t="shared" si="1"/>
        <v>40.886855362749152</v>
      </c>
      <c r="H21" s="3">
        <v>97.053846153846195</v>
      </c>
      <c r="I21" s="425">
        <v>0</v>
      </c>
      <c r="J21" s="3">
        <f t="shared" si="2"/>
        <v>97.053846153846195</v>
      </c>
      <c r="K21" s="6">
        <f t="shared" si="3"/>
        <v>69.48904048175838</v>
      </c>
      <c r="L21" s="7">
        <v>100</v>
      </c>
      <c r="M21" s="11">
        <v>0</v>
      </c>
      <c r="N21" s="7">
        <f t="shared" si="4"/>
        <v>100</v>
      </c>
      <c r="O21" s="6">
        <f t="shared" si="5"/>
        <v>76.161462300076153</v>
      </c>
      <c r="P21" s="341">
        <f t="shared" si="6"/>
        <v>50.134753080283694</v>
      </c>
    </row>
    <row r="22" spans="1:16">
      <c r="A22" s="9">
        <v>23</v>
      </c>
      <c r="B22" s="1" t="s">
        <v>38</v>
      </c>
      <c r="C22" s="10">
        <v>2022310251</v>
      </c>
      <c r="D22" s="3">
        <v>181.43095238095236</v>
      </c>
      <c r="E22" s="4">
        <v>28.946933000000001</v>
      </c>
      <c r="F22" s="5">
        <f t="shared" si="0"/>
        <v>210.37788538095236</v>
      </c>
      <c r="G22" s="6">
        <f t="shared" si="1"/>
        <v>97.746479216954754</v>
      </c>
      <c r="H22" s="3">
        <v>108.54</v>
      </c>
      <c r="I22" s="425">
        <v>13</v>
      </c>
      <c r="J22" s="3">
        <f t="shared" si="2"/>
        <v>121.54</v>
      </c>
      <c r="K22" s="6">
        <f t="shared" si="3"/>
        <v>87.020744822055818</v>
      </c>
      <c r="L22" s="7">
        <v>100</v>
      </c>
      <c r="M22" s="11">
        <v>0</v>
      </c>
      <c r="N22" s="7">
        <f t="shared" si="4"/>
        <v>100</v>
      </c>
      <c r="O22" s="6">
        <f t="shared" si="5"/>
        <v>76.161462300076153</v>
      </c>
      <c r="P22" s="341">
        <f t="shared" si="6"/>
        <v>93.442830646287106</v>
      </c>
    </row>
    <row r="23" spans="1:16">
      <c r="A23" s="9">
        <v>24</v>
      </c>
      <c r="B23" s="1" t="s">
        <v>39</v>
      </c>
      <c r="C23" s="10">
        <v>2022310210</v>
      </c>
      <c r="D23" s="3">
        <v>110.25</v>
      </c>
      <c r="E23" s="4">
        <v>25</v>
      </c>
      <c r="F23" s="5">
        <f t="shared" si="0"/>
        <v>135.25</v>
      </c>
      <c r="G23" s="6">
        <f t="shared" si="1"/>
        <v>62.840308952407078</v>
      </c>
      <c r="H23" s="3">
        <v>118.74</v>
      </c>
      <c r="I23" s="425">
        <v>16.600000000000001</v>
      </c>
      <c r="J23" s="3">
        <f t="shared" si="2"/>
        <v>135.34</v>
      </c>
      <c r="K23" s="6">
        <f t="shared" si="3"/>
        <v>96.901329638119421</v>
      </c>
      <c r="L23" s="7">
        <v>100</v>
      </c>
      <c r="M23" s="11">
        <v>0</v>
      </c>
      <c r="N23" s="7">
        <f t="shared" si="4"/>
        <v>100</v>
      </c>
      <c r="O23" s="6">
        <f t="shared" si="5"/>
        <v>76.161462300076153</v>
      </c>
      <c r="P23" s="341">
        <f t="shared" si="6"/>
        <v>70.984628424316455</v>
      </c>
    </row>
    <row r="24" spans="1:16">
      <c r="A24" s="9">
        <v>25</v>
      </c>
      <c r="B24" s="1" t="s">
        <v>40</v>
      </c>
      <c r="C24" s="10">
        <v>2022310211</v>
      </c>
      <c r="D24" s="3">
        <v>93.1666666666667</v>
      </c>
      <c r="E24" s="4">
        <v>0</v>
      </c>
      <c r="F24" s="5">
        <f t="shared" si="0"/>
        <v>93.1666666666667</v>
      </c>
      <c r="G24" s="6">
        <f t="shared" si="1"/>
        <v>43.287409370789362</v>
      </c>
      <c r="H24" s="3">
        <v>108.6046153846154</v>
      </c>
      <c r="I24" s="425">
        <v>4</v>
      </c>
      <c r="J24" s="3">
        <f t="shared" si="2"/>
        <v>112.6046153846154</v>
      </c>
      <c r="K24" s="6">
        <f t="shared" si="3"/>
        <v>80.623148767240053</v>
      </c>
      <c r="L24" s="7">
        <v>100</v>
      </c>
      <c r="M24" s="11">
        <v>0</v>
      </c>
      <c r="N24" s="7">
        <f t="shared" si="4"/>
        <v>100</v>
      </c>
      <c r="O24" s="6">
        <f t="shared" si="5"/>
        <v>76.161462300076153</v>
      </c>
      <c r="P24" s="341">
        <f t="shared" si="6"/>
        <v>54.041962543008182</v>
      </c>
    </row>
    <row r="25" spans="1:16">
      <c r="A25" s="9">
        <v>26</v>
      </c>
      <c r="B25" s="1" t="s">
        <v>41</v>
      </c>
      <c r="C25" s="10">
        <v>2022310216</v>
      </c>
      <c r="D25" s="3">
        <v>165.61916666666664</v>
      </c>
      <c r="E25" s="4">
        <v>15.425061050061057</v>
      </c>
      <c r="F25" s="5">
        <f t="shared" si="0"/>
        <v>181.0442277167277</v>
      </c>
      <c r="G25" s="6">
        <f t="shared" si="1"/>
        <v>84.117376737664401</v>
      </c>
      <c r="H25" s="3">
        <v>106.36769230769229</v>
      </c>
      <c r="I25" s="425">
        <v>16</v>
      </c>
      <c r="J25" s="3">
        <f t="shared" si="2"/>
        <v>122.36769230769229</v>
      </c>
      <c r="K25" s="6">
        <f t="shared" si="3"/>
        <v>87.61335960812518</v>
      </c>
      <c r="L25" s="7">
        <v>100</v>
      </c>
      <c r="M25" s="11">
        <v>0</v>
      </c>
      <c r="N25" s="7">
        <f t="shared" si="4"/>
        <v>100</v>
      </c>
      <c r="O25" s="6">
        <f t="shared" si="5"/>
        <v>76.161462300076153</v>
      </c>
      <c r="P25" s="341">
        <f t="shared" si="6"/>
        <v>84.020981867997733</v>
      </c>
    </row>
    <row r="26" spans="1:16">
      <c r="A26" s="9">
        <v>27</v>
      </c>
      <c r="B26" s="1" t="s">
        <v>42</v>
      </c>
      <c r="C26" s="10">
        <v>2022310217</v>
      </c>
      <c r="D26" s="3">
        <v>81.445108695652195</v>
      </c>
      <c r="E26" s="4">
        <v>0</v>
      </c>
      <c r="F26" s="5">
        <f t="shared" si="0"/>
        <v>81.445108695652195</v>
      </c>
      <c r="G26" s="6">
        <f t="shared" si="1"/>
        <v>37.841299764119483</v>
      </c>
      <c r="H26" s="3">
        <v>103.496923076923</v>
      </c>
      <c r="I26" s="425">
        <v>0</v>
      </c>
      <c r="J26" s="3">
        <f t="shared" si="2"/>
        <v>103.496923076923</v>
      </c>
      <c r="K26" s="6">
        <f t="shared" si="3"/>
        <v>74.102183091532467</v>
      </c>
      <c r="L26" s="7">
        <v>100</v>
      </c>
      <c r="M26" s="11">
        <v>0</v>
      </c>
      <c r="N26" s="7">
        <f t="shared" si="4"/>
        <v>100</v>
      </c>
      <c r="O26" s="6">
        <f t="shared" si="5"/>
        <v>76.161462300076153</v>
      </c>
      <c r="P26" s="341">
        <f t="shared" si="6"/>
        <v>48.925492683197746</v>
      </c>
    </row>
    <row r="27" spans="1:16">
      <c r="A27" s="9">
        <v>28</v>
      </c>
      <c r="B27" s="1" t="s">
        <v>43</v>
      </c>
      <c r="C27" s="10">
        <v>2022310218</v>
      </c>
      <c r="D27" s="3">
        <v>89.766666666666694</v>
      </c>
      <c r="E27" s="4">
        <v>0</v>
      </c>
      <c r="F27" s="5">
        <f t="shared" si="0"/>
        <v>89.766666666666694</v>
      </c>
      <c r="G27" s="6">
        <f t="shared" si="1"/>
        <v>41.707689959046782</v>
      </c>
      <c r="H27" s="3">
        <v>96.367692307692295</v>
      </c>
      <c r="I27" s="425">
        <v>0</v>
      </c>
      <c r="J27" s="3">
        <f t="shared" si="2"/>
        <v>96.367692307692295</v>
      </c>
      <c r="K27" s="6">
        <f t="shared" si="3"/>
        <v>68.997765027135785</v>
      </c>
      <c r="L27" s="7">
        <v>100</v>
      </c>
      <c r="M27" s="11">
        <v>0</v>
      </c>
      <c r="N27" s="7">
        <f t="shared" si="4"/>
        <v>100</v>
      </c>
      <c r="O27" s="6">
        <f t="shared" si="5"/>
        <v>76.161462300076153</v>
      </c>
      <c r="P27" s="341">
        <f t="shared" si="6"/>
        <v>50.61108220676752</v>
      </c>
    </row>
    <row r="28" spans="1:16">
      <c r="A28" s="9">
        <v>29</v>
      </c>
      <c r="B28" s="1" t="s">
        <v>44</v>
      </c>
      <c r="C28" s="10">
        <v>2022310224</v>
      </c>
      <c r="D28" s="3">
        <v>86.35</v>
      </c>
      <c r="E28" s="4">
        <v>0</v>
      </c>
      <c r="F28" s="5">
        <f t="shared" si="0"/>
        <v>86.35</v>
      </c>
      <c r="G28" s="6">
        <f t="shared" si="1"/>
        <v>40.120226824697603</v>
      </c>
      <c r="H28" s="3">
        <v>97.661538461538399</v>
      </c>
      <c r="I28" s="425">
        <v>0</v>
      </c>
      <c r="J28" s="3">
        <f t="shared" si="2"/>
        <v>97.661538461538399</v>
      </c>
      <c r="K28" s="6">
        <f t="shared" si="3"/>
        <v>69.924138698296218</v>
      </c>
      <c r="L28" s="7">
        <v>100</v>
      </c>
      <c r="M28" s="11">
        <v>0</v>
      </c>
      <c r="N28" s="7">
        <f t="shared" si="4"/>
        <v>100</v>
      </c>
      <c r="O28" s="6">
        <f t="shared" si="5"/>
        <v>76.161462300076153</v>
      </c>
      <c r="P28" s="341">
        <f t="shared" si="6"/>
        <v>49.685132746955176</v>
      </c>
    </row>
    <row r="29" spans="1:16">
      <c r="A29" s="9">
        <v>30</v>
      </c>
      <c r="B29" s="1" t="s">
        <v>45</v>
      </c>
      <c r="C29" s="10">
        <v>2022310227</v>
      </c>
      <c r="D29" s="3">
        <v>94.017777777777766</v>
      </c>
      <c r="E29" s="4">
        <v>17.777777700000001</v>
      </c>
      <c r="F29" s="5">
        <f t="shared" si="0"/>
        <v>111.79555547777777</v>
      </c>
      <c r="G29" s="6">
        <f t="shared" si="1"/>
        <v>51.94282621611476</v>
      </c>
      <c r="H29" s="3">
        <v>96.4</v>
      </c>
      <c r="I29" s="425">
        <v>3</v>
      </c>
      <c r="J29" s="3">
        <f t="shared" si="2"/>
        <v>99.4</v>
      </c>
      <c r="K29" s="6">
        <f t="shared" si="3"/>
        <v>71.168850051936388</v>
      </c>
      <c r="L29" s="7">
        <v>100</v>
      </c>
      <c r="M29" s="11">
        <v>0</v>
      </c>
      <c r="N29" s="7">
        <f t="shared" si="4"/>
        <v>100</v>
      </c>
      <c r="O29" s="6">
        <f t="shared" si="5"/>
        <v>76.161462300076153</v>
      </c>
      <c r="P29" s="341">
        <f t="shared" si="6"/>
        <v>58.209894591675223</v>
      </c>
    </row>
    <row r="30" spans="1:16">
      <c r="A30" s="9">
        <v>31</v>
      </c>
      <c r="B30" s="1" t="s">
        <v>46</v>
      </c>
      <c r="C30" s="10">
        <v>2022310230</v>
      </c>
      <c r="D30" s="3">
        <v>88.4583043478261</v>
      </c>
      <c r="E30" s="4">
        <v>0</v>
      </c>
      <c r="F30" s="5">
        <f t="shared" si="0"/>
        <v>88.4583043478261</v>
      </c>
      <c r="G30" s="6">
        <f t="shared" si="1"/>
        <v>41.09979426708648</v>
      </c>
      <c r="H30" s="3">
        <v>96.529230769230793</v>
      </c>
      <c r="I30" s="425">
        <v>0</v>
      </c>
      <c r="J30" s="3">
        <f t="shared" si="2"/>
        <v>96.529230769230793</v>
      </c>
      <c r="K30" s="6">
        <f t="shared" si="3"/>
        <v>69.113424046721832</v>
      </c>
      <c r="L30" s="7">
        <v>100</v>
      </c>
      <c r="M30" s="11">
        <v>0</v>
      </c>
      <c r="N30" s="7">
        <f t="shared" si="4"/>
        <v>100</v>
      </c>
      <c r="O30" s="6">
        <f t="shared" si="5"/>
        <v>76.161462300076153</v>
      </c>
      <c r="P30" s="341">
        <f t="shared" si="6"/>
        <v>50.208687026312518</v>
      </c>
    </row>
    <row r="31" spans="1:16">
      <c r="A31" s="9">
        <v>32</v>
      </c>
      <c r="B31" s="1" t="s">
        <v>47</v>
      </c>
      <c r="C31" s="10">
        <v>2022310231</v>
      </c>
      <c r="D31" s="3">
        <v>93.2083333333333</v>
      </c>
      <c r="E31" s="4">
        <v>0</v>
      </c>
      <c r="F31" s="5">
        <f t="shared" si="0"/>
        <v>93.2083333333333</v>
      </c>
      <c r="G31" s="6">
        <f t="shared" si="1"/>
        <v>43.306768677305783</v>
      </c>
      <c r="H31" s="3">
        <v>96.367692307692295</v>
      </c>
      <c r="I31" s="425">
        <v>0</v>
      </c>
      <c r="J31" s="3">
        <f t="shared" si="2"/>
        <v>96.367692307692295</v>
      </c>
      <c r="K31" s="6">
        <f t="shared" si="3"/>
        <v>68.997765027135785</v>
      </c>
      <c r="L31" s="7">
        <v>100</v>
      </c>
      <c r="M31" s="11">
        <v>0</v>
      </c>
      <c r="N31" s="7">
        <f t="shared" si="4"/>
        <v>100</v>
      </c>
      <c r="O31" s="6">
        <f t="shared" si="5"/>
        <v>76.161462300076153</v>
      </c>
      <c r="P31" s="341">
        <f t="shared" si="6"/>
        <v>51.730437309548819</v>
      </c>
    </row>
    <row r="32" spans="1:16">
      <c r="A32" s="9">
        <v>33</v>
      </c>
      <c r="B32" s="1" t="s">
        <v>48</v>
      </c>
      <c r="C32" s="10">
        <v>2022310233</v>
      </c>
      <c r="D32" s="3">
        <v>94.25833336666669</v>
      </c>
      <c r="E32" s="4">
        <v>0</v>
      </c>
      <c r="F32" s="5">
        <f t="shared" si="0"/>
        <v>94.25833336666669</v>
      </c>
      <c r="G32" s="6">
        <f t="shared" si="1"/>
        <v>43.794623217007874</v>
      </c>
      <c r="H32" s="3">
        <v>98.527692307692305</v>
      </c>
      <c r="I32" s="425">
        <v>3</v>
      </c>
      <c r="J32" s="3">
        <f t="shared" si="2"/>
        <v>101.52769230769231</v>
      </c>
      <c r="K32" s="6">
        <f t="shared" si="3"/>
        <v>72.692244567055226</v>
      </c>
      <c r="L32" s="7">
        <v>100</v>
      </c>
      <c r="M32" s="11">
        <v>0</v>
      </c>
      <c r="N32" s="7">
        <f t="shared" si="4"/>
        <v>100</v>
      </c>
      <c r="O32" s="6">
        <f t="shared" si="5"/>
        <v>76.161462300076153</v>
      </c>
      <c r="P32" s="341">
        <f t="shared" si="6"/>
        <v>52.810831395324172</v>
      </c>
    </row>
    <row r="33" spans="1:16">
      <c r="A33" s="9">
        <v>34</v>
      </c>
      <c r="B33" s="1" t="s">
        <v>49</v>
      </c>
      <c r="C33" s="10">
        <v>2022310232</v>
      </c>
      <c r="D33" s="3">
        <v>89.826256619999995</v>
      </c>
      <c r="E33" s="4">
        <v>0</v>
      </c>
      <c r="F33" s="5">
        <f t="shared" si="0"/>
        <v>89.826256619999995</v>
      </c>
      <c r="G33" s="6">
        <f t="shared" si="1"/>
        <v>41.735376843171913</v>
      </c>
      <c r="H33" s="3">
        <v>96.410769230769205</v>
      </c>
      <c r="I33" s="425">
        <v>0</v>
      </c>
      <c r="J33" s="3">
        <f t="shared" si="2"/>
        <v>96.410769230769205</v>
      </c>
      <c r="K33" s="6">
        <f t="shared" si="3"/>
        <v>69.028607432358712</v>
      </c>
      <c r="L33" s="7">
        <v>100</v>
      </c>
      <c r="M33" s="11">
        <v>0</v>
      </c>
      <c r="N33" s="7">
        <f t="shared" si="4"/>
        <v>100</v>
      </c>
      <c r="O33" s="6">
        <f t="shared" si="5"/>
        <v>76.161462300076153</v>
      </c>
      <c r="P33" s="341">
        <f t="shared" si="6"/>
        <v>50.6366315066997</v>
      </c>
    </row>
    <row r="34" spans="1:16">
      <c r="A34" s="9">
        <v>35</v>
      </c>
      <c r="B34" s="1" t="s">
        <v>50</v>
      </c>
      <c r="C34" s="10">
        <v>2022310244</v>
      </c>
      <c r="D34" s="3">
        <v>110.5633333333333</v>
      </c>
      <c r="E34" s="4">
        <v>33</v>
      </c>
      <c r="F34" s="5">
        <f t="shared" si="0"/>
        <v>143.5633333333333</v>
      </c>
      <c r="G34" s="6">
        <f t="shared" si="1"/>
        <v>66.702877788569808</v>
      </c>
      <c r="H34" s="3">
        <v>112.5723076923077</v>
      </c>
      <c r="I34" s="425">
        <v>5</v>
      </c>
      <c r="J34" s="3">
        <f t="shared" si="2"/>
        <v>117.5723076923077</v>
      </c>
      <c r="K34" s="6">
        <f t="shared" si="3"/>
        <v>84.179938998128506</v>
      </c>
      <c r="L34" s="7">
        <v>100</v>
      </c>
      <c r="M34" s="11">
        <v>0</v>
      </c>
      <c r="N34" s="7">
        <f t="shared" si="4"/>
        <v>100</v>
      </c>
      <c r="O34" s="6">
        <f t="shared" si="5"/>
        <v>76.161462300076153</v>
      </c>
      <c r="P34" s="341">
        <f t="shared" si="6"/>
        <v>71.144148481632186</v>
      </c>
    </row>
    <row r="35" spans="1:16">
      <c r="A35" s="9">
        <v>36</v>
      </c>
      <c r="B35" s="1" t="s">
        <v>51</v>
      </c>
      <c r="C35" s="10">
        <v>2022310249</v>
      </c>
      <c r="D35" s="3">
        <v>129.91499999999999</v>
      </c>
      <c r="E35" s="4">
        <v>46.51</v>
      </c>
      <c r="F35" s="5">
        <f t="shared" si="0"/>
        <v>176.42499999999998</v>
      </c>
      <c r="G35" s="6">
        <f t="shared" si="1"/>
        <v>81.971175651966121</v>
      </c>
      <c r="H35" s="3">
        <v>121.37846153846159</v>
      </c>
      <c r="I35" s="425">
        <v>10</v>
      </c>
      <c r="J35" s="3">
        <f t="shared" si="2"/>
        <v>131.37846153846158</v>
      </c>
      <c r="K35" s="6">
        <f t="shared" si="3"/>
        <v>94.064929872081123</v>
      </c>
      <c r="L35" s="7">
        <v>100</v>
      </c>
      <c r="M35" s="11">
        <v>0</v>
      </c>
      <c r="N35" s="7">
        <f t="shared" si="4"/>
        <v>100</v>
      </c>
      <c r="O35" s="6">
        <f t="shared" si="5"/>
        <v>76.161462300076153</v>
      </c>
      <c r="P35" s="341">
        <f t="shared" si="6"/>
        <v>83.808955160800124</v>
      </c>
    </row>
    <row r="36" spans="1:16">
      <c r="A36" s="9">
        <v>37</v>
      </c>
      <c r="B36" s="1" t="s">
        <v>52</v>
      </c>
      <c r="C36" s="10">
        <v>2022310250</v>
      </c>
      <c r="D36" s="3">
        <v>107.4</v>
      </c>
      <c r="E36" s="4">
        <v>29.071000000000002</v>
      </c>
      <c r="F36" s="5">
        <f t="shared" si="0"/>
        <v>136.471</v>
      </c>
      <c r="G36" s="6">
        <f t="shared" si="1"/>
        <v>63.407614070565224</v>
      </c>
      <c r="H36" s="3">
        <v>103.496923076923</v>
      </c>
      <c r="I36" s="425">
        <v>3</v>
      </c>
      <c r="J36" s="3">
        <f t="shared" si="2"/>
        <v>106.496923076923</v>
      </c>
      <c r="K36" s="6">
        <f t="shared" si="3"/>
        <v>76.250136312415862</v>
      </c>
      <c r="L36" s="7">
        <v>100</v>
      </c>
      <c r="M36" s="11">
        <v>0</v>
      </c>
      <c r="N36" s="7">
        <f t="shared" si="4"/>
        <v>100</v>
      </c>
      <c r="O36" s="6">
        <f t="shared" si="5"/>
        <v>76.161462300076153</v>
      </c>
      <c r="P36" s="341">
        <f t="shared" si="6"/>
        <v>67.251503341886433</v>
      </c>
    </row>
    <row r="37" spans="1:16">
      <c r="A37" s="9">
        <v>38</v>
      </c>
      <c r="B37" s="1" t="s">
        <v>53</v>
      </c>
      <c r="C37" s="10">
        <v>2022310201</v>
      </c>
      <c r="D37" s="3">
        <v>98.28</v>
      </c>
      <c r="E37" s="4">
        <v>0</v>
      </c>
      <c r="F37" s="5">
        <f t="shared" si="0"/>
        <v>98.28</v>
      </c>
      <c r="G37" s="6">
        <f t="shared" si="1"/>
        <v>45.663183466488483</v>
      </c>
      <c r="H37" s="3">
        <v>99.421538461538404</v>
      </c>
      <c r="I37" s="425">
        <v>0</v>
      </c>
      <c r="J37" s="3">
        <f t="shared" si="2"/>
        <v>99.421538461538404</v>
      </c>
      <c r="K37" s="6">
        <f t="shared" si="3"/>
        <v>71.184271254547809</v>
      </c>
      <c r="L37" s="7">
        <v>100</v>
      </c>
      <c r="M37" s="11">
        <v>0</v>
      </c>
      <c r="N37" s="7">
        <f t="shared" si="4"/>
        <v>100</v>
      </c>
      <c r="O37" s="6">
        <f t="shared" si="5"/>
        <v>76.161462300076153</v>
      </c>
      <c r="P37" s="341">
        <f t="shared" si="6"/>
        <v>53.817228907459111</v>
      </c>
    </row>
    <row r="38" spans="1:16">
      <c r="A38" s="9">
        <v>39</v>
      </c>
      <c r="B38" s="1" t="s">
        <v>54</v>
      </c>
      <c r="C38" s="10">
        <v>2022310202</v>
      </c>
      <c r="D38" s="3">
        <v>93.8</v>
      </c>
      <c r="E38" s="4">
        <v>0</v>
      </c>
      <c r="F38" s="5">
        <f t="shared" si="0"/>
        <v>93.8</v>
      </c>
      <c r="G38" s="6">
        <f t="shared" si="1"/>
        <v>43.581670829839439</v>
      </c>
      <c r="H38" s="3">
        <v>96.389230769230807</v>
      </c>
      <c r="I38" s="425">
        <v>0</v>
      </c>
      <c r="J38" s="3">
        <f t="shared" si="2"/>
        <v>96.389230769230807</v>
      </c>
      <c r="K38" s="6">
        <f t="shared" si="3"/>
        <v>69.013186229747276</v>
      </c>
      <c r="L38" s="7">
        <v>100</v>
      </c>
      <c r="M38" s="11">
        <v>0</v>
      </c>
      <c r="N38" s="7">
        <f t="shared" si="4"/>
        <v>100</v>
      </c>
      <c r="O38" s="6">
        <f t="shared" si="5"/>
        <v>76.161462300076153</v>
      </c>
      <c r="P38" s="341">
        <f t="shared" si="6"/>
        <v>51.925953056844676</v>
      </c>
    </row>
    <row r="39" spans="1:16">
      <c r="A39" s="9">
        <v>40</v>
      </c>
      <c r="B39" s="1" t="s">
        <v>55</v>
      </c>
      <c r="C39" s="10">
        <v>2022310203</v>
      </c>
      <c r="D39" s="3">
        <v>89.125</v>
      </c>
      <c r="E39" s="4">
        <v>0</v>
      </c>
      <c r="F39" s="5">
        <f t="shared" si="0"/>
        <v>89.125</v>
      </c>
      <c r="G39" s="6">
        <f t="shared" si="1"/>
        <v>41.409556638693388</v>
      </c>
      <c r="H39" s="3">
        <v>99.335384615384598</v>
      </c>
      <c r="I39" s="425">
        <v>0</v>
      </c>
      <c r="J39" s="3">
        <f t="shared" si="2"/>
        <v>99.335384615384598</v>
      </c>
      <c r="K39" s="6">
        <f t="shared" si="3"/>
        <v>71.12258644410197</v>
      </c>
      <c r="L39" s="7">
        <v>103.33</v>
      </c>
      <c r="M39" s="11">
        <v>0</v>
      </c>
      <c r="N39" s="7">
        <f t="shared" si="4"/>
        <v>103.33</v>
      </c>
      <c r="O39" s="6">
        <f t="shared" si="5"/>
        <v>78.697638994668694</v>
      </c>
      <c r="P39" s="341">
        <f t="shared" si="6"/>
        <v>51.080970835372632</v>
      </c>
    </row>
    <row r="40" spans="1:16">
      <c r="A40" s="9">
        <v>41</v>
      </c>
      <c r="B40" s="1" t="s">
        <v>56</v>
      </c>
      <c r="C40" s="10">
        <v>2022310219</v>
      </c>
      <c r="D40" s="3">
        <v>89.57</v>
      </c>
      <c r="E40" s="4">
        <v>0</v>
      </c>
      <c r="F40" s="5">
        <f t="shared" si="0"/>
        <v>89.57</v>
      </c>
      <c r="G40" s="6">
        <f t="shared" si="1"/>
        <v>41.616314032289104</v>
      </c>
      <c r="H40" s="3">
        <v>99.421538461538404</v>
      </c>
      <c r="I40" s="425">
        <v>0</v>
      </c>
      <c r="J40" s="3">
        <f t="shared" si="2"/>
        <v>99.421538461538404</v>
      </c>
      <c r="K40" s="6">
        <f t="shared" si="3"/>
        <v>71.184271254547809</v>
      </c>
      <c r="L40" s="7">
        <v>100</v>
      </c>
      <c r="M40" s="11">
        <v>0</v>
      </c>
      <c r="N40" s="7">
        <f t="shared" si="4"/>
        <v>100</v>
      </c>
      <c r="O40" s="6">
        <f t="shared" si="5"/>
        <v>76.161462300076153</v>
      </c>
      <c r="P40" s="341">
        <f t="shared" si="6"/>
        <v>50.984420303519549</v>
      </c>
    </row>
    <row r="41" spans="1:16">
      <c r="A41" s="9">
        <v>42</v>
      </c>
      <c r="B41" s="1" t="s">
        <v>57</v>
      </c>
      <c r="C41" s="10">
        <v>2022310239</v>
      </c>
      <c r="D41" s="3">
        <v>94.3</v>
      </c>
      <c r="E41" s="4">
        <v>1</v>
      </c>
      <c r="F41" s="5">
        <f t="shared" si="0"/>
        <v>95.3</v>
      </c>
      <c r="G41" s="6">
        <f t="shared" si="1"/>
        <v>44.278605864431754</v>
      </c>
      <c r="H41" s="3">
        <v>100.4</v>
      </c>
      <c r="I41" s="425">
        <v>0</v>
      </c>
      <c r="J41" s="3">
        <f t="shared" si="2"/>
        <v>100.4</v>
      </c>
      <c r="K41" s="6">
        <f t="shared" si="3"/>
        <v>71.884834458897515</v>
      </c>
      <c r="L41" s="7">
        <v>100</v>
      </c>
      <c r="M41" s="11">
        <v>0</v>
      </c>
      <c r="N41" s="7">
        <f t="shared" si="4"/>
        <v>100</v>
      </c>
      <c r="O41" s="6">
        <f t="shared" si="5"/>
        <v>76.161462300076153</v>
      </c>
      <c r="P41" s="341">
        <f t="shared" si="6"/>
        <v>52.988137226889343</v>
      </c>
    </row>
    <row r="42" spans="1:16">
      <c r="A42" s="9">
        <v>43</v>
      </c>
      <c r="B42" s="1" t="s">
        <v>58</v>
      </c>
      <c r="C42" s="10">
        <v>2022310242</v>
      </c>
      <c r="D42" s="3">
        <v>90.239288600000009</v>
      </c>
      <c r="E42" s="4">
        <v>0</v>
      </c>
      <c r="F42" s="5">
        <f t="shared" si="0"/>
        <v>90.239288600000009</v>
      </c>
      <c r="G42" s="6">
        <f t="shared" si="1"/>
        <v>41.92728114801794</v>
      </c>
      <c r="H42" s="3">
        <v>99.507692307692295</v>
      </c>
      <c r="I42" s="425">
        <v>0</v>
      </c>
      <c r="J42" s="3">
        <f t="shared" si="2"/>
        <v>99.507692307692295</v>
      </c>
      <c r="K42" s="6">
        <f t="shared" si="3"/>
        <v>71.245956064993734</v>
      </c>
      <c r="L42" s="7">
        <v>100</v>
      </c>
      <c r="M42" s="11">
        <v>0</v>
      </c>
      <c r="N42" s="7">
        <f t="shared" si="4"/>
        <v>100</v>
      </c>
      <c r="O42" s="6">
        <f t="shared" si="5"/>
        <v>76.161462300076153</v>
      </c>
      <c r="P42" s="341">
        <f t="shared" si="6"/>
        <v>51.214434246618922</v>
      </c>
    </row>
    <row r="43" spans="1:16">
      <c r="A43" s="9">
        <v>44</v>
      </c>
      <c r="B43" s="1" t="s">
        <v>59</v>
      </c>
      <c r="C43" s="10">
        <v>2022310253</v>
      </c>
      <c r="D43" s="3">
        <v>92.800493529411796</v>
      </c>
      <c r="E43" s="4">
        <v>0</v>
      </c>
      <c r="F43" s="5">
        <f t="shared" si="0"/>
        <v>92.800493529411796</v>
      </c>
      <c r="G43" s="6">
        <f t="shared" si="1"/>
        <v>43.117276778736347</v>
      </c>
      <c r="H43" s="3">
        <v>115.9646153846154</v>
      </c>
      <c r="I43" s="425">
        <v>0</v>
      </c>
      <c r="J43" s="3">
        <f t="shared" si="2"/>
        <v>115.9646153846154</v>
      </c>
      <c r="K43" s="6">
        <f t="shared" si="3"/>
        <v>83.02885637462947</v>
      </c>
      <c r="L43" s="7">
        <v>100</v>
      </c>
      <c r="M43" s="11">
        <v>0</v>
      </c>
      <c r="N43" s="7">
        <f t="shared" si="4"/>
        <v>100</v>
      </c>
      <c r="O43" s="6">
        <f t="shared" si="5"/>
        <v>76.161462300076153</v>
      </c>
      <c r="P43" s="341">
        <f t="shared" si="6"/>
        <v>54.404011250048953</v>
      </c>
    </row>
    <row r="44" spans="1:16">
      <c r="A44" s="9">
        <v>45</v>
      </c>
      <c r="B44" s="1" t="s">
        <v>60</v>
      </c>
      <c r="C44" s="10">
        <v>2022310204</v>
      </c>
      <c r="D44" s="3">
        <v>153.17599271</v>
      </c>
      <c r="E44" s="4">
        <v>28.675599999999999</v>
      </c>
      <c r="F44" s="5">
        <f t="shared" si="0"/>
        <v>181.85159271000001</v>
      </c>
      <c r="G44" s="6">
        <f t="shared" si="1"/>
        <v>84.4924973706743</v>
      </c>
      <c r="H44" s="3">
        <v>101.37846153846159</v>
      </c>
      <c r="I44" s="425">
        <v>0</v>
      </c>
      <c r="J44" s="3">
        <f t="shared" si="2"/>
        <v>101.37846153846159</v>
      </c>
      <c r="K44" s="6">
        <f t="shared" si="3"/>
        <v>72.585397663247221</v>
      </c>
      <c r="L44" s="7">
        <v>100</v>
      </c>
      <c r="M44" s="11">
        <v>0</v>
      </c>
      <c r="N44" s="7">
        <f t="shared" si="4"/>
        <v>100</v>
      </c>
      <c r="O44" s="6">
        <f t="shared" si="5"/>
        <v>76.161462300076153</v>
      </c>
      <c r="P44" s="341">
        <f t="shared" si="6"/>
        <v>81.277973922129064</v>
      </c>
    </row>
    <row r="45" spans="1:16">
      <c r="A45" s="9">
        <v>46</v>
      </c>
      <c r="B45" s="1" t="s">
        <v>61</v>
      </c>
      <c r="C45" s="10">
        <v>2022310205</v>
      </c>
      <c r="D45" s="3">
        <v>89.2</v>
      </c>
      <c r="E45" s="4">
        <v>0</v>
      </c>
      <c r="F45" s="5">
        <f t="shared" si="0"/>
        <v>89.2</v>
      </c>
      <c r="G45" s="6">
        <f t="shared" si="1"/>
        <v>41.444403390423005</v>
      </c>
      <c r="H45" s="3">
        <v>96.410769230769205</v>
      </c>
      <c r="I45" s="425">
        <v>0</v>
      </c>
      <c r="J45" s="3">
        <f t="shared" si="2"/>
        <v>96.410769230769205</v>
      </c>
      <c r="K45" s="6">
        <f t="shared" si="3"/>
        <v>69.028607432358712</v>
      </c>
      <c r="L45" s="7">
        <v>100</v>
      </c>
      <c r="M45" s="11">
        <v>0</v>
      </c>
      <c r="N45" s="7">
        <f t="shared" si="4"/>
        <v>100</v>
      </c>
      <c r="O45" s="6">
        <f t="shared" si="5"/>
        <v>76.161462300076153</v>
      </c>
      <c r="P45" s="341">
        <f t="shared" si="6"/>
        <v>50.43295008977546</v>
      </c>
    </row>
    <row r="46" spans="1:16">
      <c r="A46" s="9">
        <v>47</v>
      </c>
      <c r="B46" s="1" t="s">
        <v>62</v>
      </c>
      <c r="C46" s="10">
        <v>2022310221</v>
      </c>
      <c r="D46" s="3">
        <v>104.505</v>
      </c>
      <c r="E46" s="4">
        <v>83.4375</v>
      </c>
      <c r="F46" s="5">
        <f t="shared" si="0"/>
        <v>187.9425</v>
      </c>
      <c r="G46" s="6">
        <f t="shared" si="1"/>
        <v>87.322475159244121</v>
      </c>
      <c r="H46" s="3">
        <v>96.346153846153797</v>
      </c>
      <c r="I46" s="425">
        <v>0</v>
      </c>
      <c r="J46" s="3">
        <f t="shared" si="2"/>
        <v>96.346153846153797</v>
      </c>
      <c r="K46" s="6">
        <f t="shared" si="3"/>
        <v>68.982343824524278</v>
      </c>
      <c r="L46" s="7">
        <v>100</v>
      </c>
      <c r="M46" s="11">
        <v>0</v>
      </c>
      <c r="N46" s="7">
        <f t="shared" si="4"/>
        <v>100</v>
      </c>
      <c r="O46" s="6">
        <f t="shared" si="5"/>
        <v>76.161462300076153</v>
      </c>
      <c r="P46" s="341">
        <f t="shared" si="6"/>
        <v>82.538347606383354</v>
      </c>
    </row>
    <row r="47" spans="1:16">
      <c r="A47" s="9">
        <v>48</v>
      </c>
      <c r="B47" s="1" t="s">
        <v>63</v>
      </c>
      <c r="C47" s="10">
        <v>2022310236</v>
      </c>
      <c r="D47" s="3">
        <v>87.5</v>
      </c>
      <c r="E47" s="4">
        <v>0</v>
      </c>
      <c r="F47" s="5">
        <f t="shared" si="0"/>
        <v>87.5</v>
      </c>
      <c r="G47" s="6">
        <f t="shared" si="1"/>
        <v>40.654543684551712</v>
      </c>
      <c r="H47" s="3">
        <v>96.967692307692303</v>
      </c>
      <c r="I47" s="425">
        <v>0</v>
      </c>
      <c r="J47" s="3">
        <f t="shared" si="2"/>
        <v>96.967692307692303</v>
      </c>
      <c r="K47" s="6">
        <f t="shared" si="3"/>
        <v>69.427355671312469</v>
      </c>
      <c r="L47" s="7">
        <v>100</v>
      </c>
      <c r="M47" s="11">
        <v>0</v>
      </c>
      <c r="N47" s="7">
        <f t="shared" si="4"/>
        <v>100</v>
      </c>
      <c r="O47" s="6">
        <f t="shared" si="5"/>
        <v>76.161462300076153</v>
      </c>
      <c r="P47" s="341">
        <f t="shared" si="6"/>
        <v>49.959797943456309</v>
      </c>
    </row>
    <row r="48" spans="1:16">
      <c r="A48" s="9">
        <v>49</v>
      </c>
      <c r="B48" s="1" t="s">
        <v>64</v>
      </c>
      <c r="C48" s="10">
        <v>2022310222</v>
      </c>
      <c r="D48" s="3">
        <v>117.45</v>
      </c>
      <c r="E48" s="4">
        <v>8.9083299999999994</v>
      </c>
      <c r="F48" s="5">
        <f t="shared" si="0"/>
        <v>126.35833</v>
      </c>
      <c r="G48" s="6">
        <f t="shared" si="1"/>
        <v>58.709031393051433</v>
      </c>
      <c r="H48" s="3">
        <v>96.464615384615399</v>
      </c>
      <c r="I48" s="425">
        <v>0</v>
      </c>
      <c r="J48" s="3">
        <f t="shared" si="2"/>
        <v>96.464615384615399</v>
      </c>
      <c r="K48" s="6">
        <f t="shared" si="3"/>
        <v>69.067160438887413</v>
      </c>
      <c r="L48" s="7">
        <v>100</v>
      </c>
      <c r="M48" s="11">
        <v>0</v>
      </c>
      <c r="N48" s="7">
        <f t="shared" si="4"/>
        <v>100</v>
      </c>
      <c r="O48" s="6">
        <f t="shared" si="5"/>
        <v>76.161462300076153</v>
      </c>
      <c r="P48" s="341">
        <f t="shared" si="6"/>
        <v>62.525900292921101</v>
      </c>
    </row>
    <row r="49" spans="1:16">
      <c r="A49" s="9">
        <v>50</v>
      </c>
      <c r="B49" s="1" t="s">
        <v>65</v>
      </c>
      <c r="C49" s="10">
        <v>2022310225</v>
      </c>
      <c r="D49" s="3">
        <v>84.5</v>
      </c>
      <c r="E49" s="4">
        <v>0</v>
      </c>
      <c r="F49" s="5">
        <f t="shared" si="0"/>
        <v>84.5</v>
      </c>
      <c r="G49" s="6">
        <f t="shared" si="1"/>
        <v>39.260673615367082</v>
      </c>
      <c r="H49" s="3">
        <v>96.389230769230807</v>
      </c>
      <c r="I49" s="425">
        <v>0</v>
      </c>
      <c r="J49" s="3">
        <f t="shared" si="2"/>
        <v>96.389230769230807</v>
      </c>
      <c r="K49" s="6">
        <f t="shared" si="3"/>
        <v>69.013186229747276</v>
      </c>
      <c r="L49" s="7">
        <v>100</v>
      </c>
      <c r="M49" s="11">
        <v>0</v>
      </c>
      <c r="N49" s="7">
        <f t="shared" si="4"/>
        <v>100</v>
      </c>
      <c r="O49" s="6">
        <f t="shared" si="5"/>
        <v>76.161462300076153</v>
      </c>
      <c r="P49" s="341">
        <f t="shared" si="6"/>
        <v>48.901255006714024</v>
      </c>
    </row>
    <row r="50" spans="1:16">
      <c r="A50" s="9">
        <v>51</v>
      </c>
      <c r="B50" s="1" t="s">
        <v>66</v>
      </c>
      <c r="C50" s="10">
        <v>2022310226</v>
      </c>
      <c r="D50" s="3">
        <v>117.15</v>
      </c>
      <c r="E50" s="4">
        <v>0</v>
      </c>
      <c r="F50" s="5">
        <f t="shared" si="0"/>
        <v>117.15</v>
      </c>
      <c r="G50" s="6">
        <f t="shared" si="1"/>
        <v>54.430626201659813</v>
      </c>
      <c r="H50" s="3">
        <v>96.410769230769205</v>
      </c>
      <c r="I50" s="425">
        <v>0</v>
      </c>
      <c r="J50" s="3">
        <f t="shared" si="2"/>
        <v>96.410769230769205</v>
      </c>
      <c r="K50" s="6">
        <f t="shared" si="3"/>
        <v>69.028607432358712</v>
      </c>
      <c r="L50" s="7">
        <v>100</v>
      </c>
      <c r="M50" s="11">
        <v>0</v>
      </c>
      <c r="N50" s="7">
        <f t="shared" si="4"/>
        <v>100</v>
      </c>
      <c r="O50" s="6">
        <f t="shared" si="5"/>
        <v>76.161462300076153</v>
      </c>
      <c r="P50" s="341">
        <f t="shared" si="6"/>
        <v>59.523306057641221</v>
      </c>
    </row>
    <row r="51" spans="1:16">
      <c r="A51" s="9">
        <v>52</v>
      </c>
      <c r="B51" s="1" t="s">
        <v>67</v>
      </c>
      <c r="C51" s="10">
        <v>2022310206</v>
      </c>
      <c r="D51" s="3">
        <v>106.325</v>
      </c>
      <c r="E51" s="4">
        <v>41.875</v>
      </c>
      <c r="F51" s="5">
        <f t="shared" si="0"/>
        <v>148.19999999999999</v>
      </c>
      <c r="G51" s="6">
        <f t="shared" si="1"/>
        <v>68.857181417720724</v>
      </c>
      <c r="H51" s="3">
        <v>101.4076923076923</v>
      </c>
      <c r="I51" s="425">
        <v>0</v>
      </c>
      <c r="J51" s="3">
        <f t="shared" si="2"/>
        <v>101.4076923076923</v>
      </c>
      <c r="K51" s="6">
        <f t="shared" si="3"/>
        <v>72.606326438219881</v>
      </c>
      <c r="L51" s="7">
        <v>100</v>
      </c>
      <c r="M51" s="11">
        <v>0</v>
      </c>
      <c r="N51" s="7">
        <f t="shared" si="4"/>
        <v>100</v>
      </c>
      <c r="O51" s="6">
        <f t="shared" si="5"/>
        <v>76.161462300076153</v>
      </c>
      <c r="P51" s="341">
        <f t="shared" si="6"/>
        <v>70.337438510056103</v>
      </c>
    </row>
    <row r="52" spans="1:16">
      <c r="A52" s="9">
        <v>53</v>
      </c>
      <c r="B52" s="1" t="s">
        <v>68</v>
      </c>
      <c r="C52" s="10">
        <v>2022310254</v>
      </c>
      <c r="D52" s="3">
        <v>88.94</v>
      </c>
      <c r="E52" s="4">
        <v>40</v>
      </c>
      <c r="F52" s="5">
        <f t="shared" si="0"/>
        <v>128.94</v>
      </c>
      <c r="G52" s="6">
        <f t="shared" si="1"/>
        <v>59.908535573555397</v>
      </c>
      <c r="H52" s="3">
        <v>94.824615384615399</v>
      </c>
      <c r="I52" s="425">
        <v>0</v>
      </c>
      <c r="J52" s="3">
        <f t="shared" si="2"/>
        <v>94.824615384615399</v>
      </c>
      <c r="K52" s="6">
        <f t="shared" si="3"/>
        <v>67.892946011471153</v>
      </c>
      <c r="L52" s="7">
        <v>100</v>
      </c>
      <c r="M52" s="11">
        <v>0</v>
      </c>
      <c r="N52" s="7">
        <f t="shared" si="4"/>
        <v>100</v>
      </c>
      <c r="O52" s="6">
        <f t="shared" si="5"/>
        <v>76.161462300076153</v>
      </c>
      <c r="P52" s="341">
        <f t="shared" si="6"/>
        <v>63.130710333790624</v>
      </c>
    </row>
    <row r="53" spans="1:16">
      <c r="A53" s="9">
        <v>54</v>
      </c>
      <c r="B53" s="1" t="s">
        <v>69</v>
      </c>
      <c r="C53" s="10">
        <v>2022310255</v>
      </c>
      <c r="D53" s="3">
        <v>182.65865079365079</v>
      </c>
      <c r="E53" s="4">
        <v>32.569444444444443</v>
      </c>
      <c r="F53" s="5">
        <f t="shared" si="0"/>
        <v>215.22809523809525</v>
      </c>
      <c r="G53" s="6">
        <f t="shared" si="1"/>
        <v>100</v>
      </c>
      <c r="H53" s="3">
        <v>104.7323076923077</v>
      </c>
      <c r="I53" s="425">
        <v>14</v>
      </c>
      <c r="J53" s="3">
        <f t="shared" si="2"/>
        <v>118.7323076923077</v>
      </c>
      <c r="K53" s="6">
        <f t="shared" si="3"/>
        <v>85.010480910203412</v>
      </c>
      <c r="L53" s="7">
        <v>100</v>
      </c>
      <c r="M53" s="11">
        <v>0</v>
      </c>
      <c r="N53" s="7">
        <f t="shared" si="4"/>
        <v>100</v>
      </c>
      <c r="O53" s="6">
        <f t="shared" si="5"/>
        <v>76.161462300076153</v>
      </c>
      <c r="P53" s="341">
        <f t="shared" si="6"/>
        <v>94.618242412048303</v>
      </c>
    </row>
    <row r="54" spans="1:16">
      <c r="A54" s="9">
        <v>55</v>
      </c>
      <c r="B54" s="1" t="s">
        <v>70</v>
      </c>
      <c r="C54" s="10">
        <v>2022315201</v>
      </c>
      <c r="D54" s="3">
        <v>96.12</v>
      </c>
      <c r="E54" s="4">
        <v>6.6666666666000003</v>
      </c>
      <c r="F54" s="5">
        <f t="shared" si="0"/>
        <v>102.7866666666</v>
      </c>
      <c r="G54" s="6">
        <f t="shared" si="1"/>
        <v>47.757086059277086</v>
      </c>
      <c r="H54" s="3">
        <v>101.5723076923077</v>
      </c>
      <c r="I54" s="425">
        <v>0</v>
      </c>
      <c r="J54" s="3">
        <f t="shared" si="2"/>
        <v>101.5723076923077</v>
      </c>
      <c r="K54" s="6">
        <f t="shared" si="3"/>
        <v>72.724188486750421</v>
      </c>
      <c r="L54" s="7">
        <v>100</v>
      </c>
      <c r="M54" s="11">
        <v>0</v>
      </c>
      <c r="N54" s="7">
        <f t="shared" si="4"/>
        <v>100</v>
      </c>
      <c r="O54" s="6">
        <f t="shared" si="5"/>
        <v>76.161462300076153</v>
      </c>
      <c r="P54" s="341">
        <f t="shared" si="6"/>
        <v>55.590944168851657</v>
      </c>
    </row>
    <row r="55" spans="1:16">
      <c r="A55" s="9">
        <v>56</v>
      </c>
      <c r="B55" s="1" t="s">
        <v>71</v>
      </c>
      <c r="C55" s="10">
        <v>2022315202</v>
      </c>
      <c r="D55" s="3">
        <v>84.074285700000004</v>
      </c>
      <c r="E55" s="4">
        <v>10.27778</v>
      </c>
      <c r="F55" s="5">
        <f t="shared" si="0"/>
        <v>94.352065699999997</v>
      </c>
      <c r="G55" s="6">
        <f t="shared" si="1"/>
        <v>43.838173448323928</v>
      </c>
      <c r="H55" s="3">
        <v>96.346153846153797</v>
      </c>
      <c r="I55" s="425">
        <v>0</v>
      </c>
      <c r="J55" s="3">
        <f t="shared" si="2"/>
        <v>96.346153846153797</v>
      </c>
      <c r="K55" s="6">
        <f t="shared" si="3"/>
        <v>68.982343824524278</v>
      </c>
      <c r="L55" s="7">
        <v>100</v>
      </c>
      <c r="M55" s="11">
        <v>0</v>
      </c>
      <c r="N55" s="7">
        <f t="shared" si="4"/>
        <v>100</v>
      </c>
      <c r="O55" s="6">
        <f t="shared" si="5"/>
        <v>76.161462300076153</v>
      </c>
      <c r="P55" s="341">
        <f t="shared" si="6"/>
        <v>52.099336408739219</v>
      </c>
    </row>
    <row r="56" spans="1:16">
      <c r="A56" s="9">
        <v>57</v>
      </c>
      <c r="B56" s="1" t="s">
        <v>72</v>
      </c>
      <c r="C56" s="10">
        <v>2022315203</v>
      </c>
      <c r="D56" s="3">
        <v>88.38</v>
      </c>
      <c r="E56" s="4">
        <v>0</v>
      </c>
      <c r="F56" s="5">
        <f t="shared" si="0"/>
        <v>88.38</v>
      </c>
      <c r="G56" s="6">
        <f t="shared" si="1"/>
        <v>41.063412238179204</v>
      </c>
      <c r="H56" s="3">
        <v>100.4430769230769</v>
      </c>
      <c r="I56" s="425">
        <v>0</v>
      </c>
      <c r="J56" s="3">
        <f t="shared" si="2"/>
        <v>100.4430769230769</v>
      </c>
      <c r="K56" s="6">
        <f t="shared" si="3"/>
        <v>71.915676864120442</v>
      </c>
      <c r="L56" s="7">
        <v>100</v>
      </c>
      <c r="M56" s="11">
        <v>0</v>
      </c>
      <c r="N56" s="7">
        <f t="shared" si="4"/>
        <v>100</v>
      </c>
      <c r="O56" s="6">
        <f t="shared" si="5"/>
        <v>76.161462300076153</v>
      </c>
      <c r="P56" s="341">
        <f t="shared" si="6"/>
        <v>50.743670169557149</v>
      </c>
    </row>
    <row r="57" spans="1:16">
      <c r="A57" s="9">
        <v>58</v>
      </c>
      <c r="B57" s="1" t="s">
        <v>73</v>
      </c>
      <c r="C57" s="10">
        <v>2022315204</v>
      </c>
      <c r="D57" s="3">
        <v>56.7</v>
      </c>
      <c r="E57" s="4">
        <v>0</v>
      </c>
      <c r="F57" s="5">
        <f t="shared" si="0"/>
        <v>56.7</v>
      </c>
      <c r="G57" s="6">
        <f t="shared" si="1"/>
        <v>26.344144307589513</v>
      </c>
      <c r="H57" s="3">
        <v>96.3138461538462</v>
      </c>
      <c r="I57" s="425">
        <v>0</v>
      </c>
      <c r="J57" s="3">
        <f t="shared" si="2"/>
        <v>96.3138461538462</v>
      </c>
      <c r="K57" s="6">
        <f t="shared" si="3"/>
        <v>68.95921202060714</v>
      </c>
      <c r="L57" s="7">
        <v>100</v>
      </c>
      <c r="M57" s="11">
        <v>0</v>
      </c>
      <c r="N57" s="7">
        <f t="shared" si="4"/>
        <v>100</v>
      </c>
      <c r="O57" s="6">
        <f t="shared" si="5"/>
        <v>76.161462300076153</v>
      </c>
      <c r="P57" s="341">
        <f t="shared" si="6"/>
        <v>39.848889649441702</v>
      </c>
    </row>
    <row r="58" spans="1:16">
      <c r="A58" s="9">
        <v>59</v>
      </c>
      <c r="B58" s="1" t="s">
        <v>74</v>
      </c>
      <c r="C58" s="10">
        <v>2022315205</v>
      </c>
      <c r="D58" s="3">
        <v>91.872727272727275</v>
      </c>
      <c r="E58" s="4">
        <v>8.0477799999999995</v>
      </c>
      <c r="F58" s="5">
        <f t="shared" si="0"/>
        <v>99.920507272727278</v>
      </c>
      <c r="G58" s="6">
        <f t="shared" si="1"/>
        <v>46.425401461733237</v>
      </c>
      <c r="H58" s="3">
        <v>96.378461538461593</v>
      </c>
      <c r="I58" s="425">
        <v>0</v>
      </c>
      <c r="J58" s="3">
        <f t="shared" si="2"/>
        <v>96.378461538461593</v>
      </c>
      <c r="K58" s="6">
        <f t="shared" si="3"/>
        <v>69.005475628441559</v>
      </c>
      <c r="L58" s="7">
        <v>100</v>
      </c>
      <c r="M58" s="11">
        <v>0</v>
      </c>
      <c r="N58" s="7">
        <f t="shared" si="4"/>
        <v>100</v>
      </c>
      <c r="O58" s="6">
        <f t="shared" si="5"/>
        <v>76.161462300076153</v>
      </c>
      <c r="P58" s="341">
        <f t="shared" si="6"/>
        <v>53.915022378909192</v>
      </c>
    </row>
    <row r="59" spans="1:16">
      <c r="A59" s="9">
        <v>60</v>
      </c>
      <c r="B59" s="1" t="s">
        <v>75</v>
      </c>
      <c r="C59" s="10">
        <v>2022315207</v>
      </c>
      <c r="D59" s="3">
        <v>82.55</v>
      </c>
      <c r="E59" s="4">
        <v>21.166666666666668</v>
      </c>
      <c r="F59" s="5">
        <f t="shared" si="0"/>
        <v>103.71666666666667</v>
      </c>
      <c r="G59" s="6">
        <f t="shared" si="1"/>
        <v>48.189185780755302</v>
      </c>
      <c r="H59" s="3">
        <v>102.4538461538462</v>
      </c>
      <c r="I59" s="425">
        <v>3</v>
      </c>
      <c r="J59" s="3">
        <f t="shared" si="2"/>
        <v>105.4538461538462</v>
      </c>
      <c r="K59" s="6">
        <f t="shared" si="3"/>
        <v>75.503309500231879</v>
      </c>
      <c r="L59" s="7">
        <v>100</v>
      </c>
      <c r="M59" s="11">
        <v>0</v>
      </c>
      <c r="N59" s="7">
        <f t="shared" si="4"/>
        <v>100</v>
      </c>
      <c r="O59" s="6">
        <f t="shared" si="5"/>
        <v>76.161462300076153</v>
      </c>
      <c r="P59" s="341">
        <f t="shared" si="6"/>
        <v>56.449238176582703</v>
      </c>
    </row>
    <row r="60" spans="1:16">
      <c r="A60" s="9">
        <v>61</v>
      </c>
      <c r="B60" s="1" t="s">
        <v>76</v>
      </c>
      <c r="C60" s="10">
        <v>2022315206</v>
      </c>
      <c r="D60" s="3">
        <v>83.15</v>
      </c>
      <c r="E60" s="4">
        <v>25.75</v>
      </c>
      <c r="F60" s="5">
        <f t="shared" si="0"/>
        <v>108.9</v>
      </c>
      <c r="G60" s="6">
        <f t="shared" si="1"/>
        <v>50.597483511402075</v>
      </c>
      <c r="H60" s="3">
        <v>96.4</v>
      </c>
      <c r="I60" s="425">
        <v>0</v>
      </c>
      <c r="J60" s="3">
        <f t="shared" si="2"/>
        <v>96.4</v>
      </c>
      <c r="K60" s="6">
        <f t="shared" si="3"/>
        <v>69.020896831052994</v>
      </c>
      <c r="L60" s="7">
        <v>100</v>
      </c>
      <c r="M60" s="11">
        <v>0</v>
      </c>
      <c r="N60" s="7">
        <f t="shared" si="4"/>
        <v>100</v>
      </c>
      <c r="O60" s="6">
        <f t="shared" si="5"/>
        <v>76.161462300076153</v>
      </c>
      <c r="P60" s="341">
        <f t="shared" si="6"/>
        <v>56.838564054199665</v>
      </c>
    </row>
    <row r="61" spans="1:16">
      <c r="A61" s="9">
        <v>62</v>
      </c>
      <c r="B61" s="1" t="s">
        <v>77</v>
      </c>
      <c r="C61" s="10">
        <v>2022315208</v>
      </c>
      <c r="D61" s="3">
        <v>87.006666667000005</v>
      </c>
      <c r="E61" s="4">
        <v>0.75</v>
      </c>
      <c r="F61" s="5">
        <f t="shared" si="0"/>
        <v>87.756666667000005</v>
      </c>
      <c r="G61" s="6">
        <f t="shared" si="1"/>
        <v>40.773797012847943</v>
      </c>
      <c r="H61" s="3">
        <v>96.346153846153797</v>
      </c>
      <c r="I61" s="425">
        <v>3</v>
      </c>
      <c r="J61" s="3">
        <f t="shared" si="2"/>
        <v>99.346153846153797</v>
      </c>
      <c r="K61" s="6">
        <f t="shared" si="3"/>
        <v>71.130297045407673</v>
      </c>
      <c r="L61" s="7">
        <v>100</v>
      </c>
      <c r="M61" s="11">
        <v>0</v>
      </c>
      <c r="N61" s="7">
        <f t="shared" si="4"/>
        <v>100</v>
      </c>
      <c r="O61" s="6">
        <f t="shared" si="5"/>
        <v>76.161462300076153</v>
      </c>
      <c r="P61" s="341">
        <f t="shared" si="6"/>
        <v>50.383863548082708</v>
      </c>
    </row>
    <row r="62" spans="1:16">
      <c r="A62" s="9">
        <v>63</v>
      </c>
      <c r="B62" s="1" t="s">
        <v>78</v>
      </c>
      <c r="C62" s="10">
        <v>2022315209</v>
      </c>
      <c r="D62" s="3">
        <v>97.833299999999994</v>
      </c>
      <c r="E62" s="4">
        <v>45.044636600000004</v>
      </c>
      <c r="F62" s="5">
        <f t="shared" si="0"/>
        <v>142.8779366</v>
      </c>
      <c r="G62" s="6">
        <f t="shared" si="1"/>
        <v>66.384426457866397</v>
      </c>
      <c r="H62" s="3">
        <v>97.010769230769199</v>
      </c>
      <c r="I62" s="425">
        <v>0</v>
      </c>
      <c r="J62" s="3">
        <f t="shared" si="2"/>
        <v>97.010769230769199</v>
      </c>
      <c r="K62" s="6">
        <f t="shared" si="3"/>
        <v>69.458198076535382</v>
      </c>
      <c r="L62" s="7">
        <v>100</v>
      </c>
      <c r="M62" s="11">
        <v>0</v>
      </c>
      <c r="N62" s="7">
        <f t="shared" si="4"/>
        <v>100</v>
      </c>
      <c r="O62" s="6">
        <f t="shared" si="5"/>
        <v>76.161462300076153</v>
      </c>
      <c r="P62" s="341">
        <f t="shared" si="6"/>
        <v>67.976884365821178</v>
      </c>
    </row>
    <row r="63" spans="1:16">
      <c r="A63" s="9">
        <v>64</v>
      </c>
      <c r="B63" s="1" t="s">
        <v>79</v>
      </c>
      <c r="C63" s="10">
        <v>2022315210</v>
      </c>
      <c r="D63" s="3">
        <v>100.6</v>
      </c>
      <c r="E63" s="4">
        <v>31.419552669552672</v>
      </c>
      <c r="F63" s="5">
        <f t="shared" si="0"/>
        <v>132.01955266955267</v>
      </c>
      <c r="G63" s="6">
        <f t="shared" si="1"/>
        <v>61.339367671077774</v>
      </c>
      <c r="H63" s="3">
        <v>100.36769230769229</v>
      </c>
      <c r="I63" s="425">
        <v>0</v>
      </c>
      <c r="J63" s="3">
        <f t="shared" si="2"/>
        <v>100.36769230769229</v>
      </c>
      <c r="K63" s="6">
        <f t="shared" si="3"/>
        <v>71.861702654980292</v>
      </c>
      <c r="L63" s="7">
        <v>136</v>
      </c>
      <c r="M63" s="11">
        <v>0</v>
      </c>
      <c r="N63" s="7">
        <f t="shared" si="4"/>
        <v>136</v>
      </c>
      <c r="O63" s="6">
        <f t="shared" si="5"/>
        <v>103.57958872810357</v>
      </c>
      <c r="P63" s="341">
        <f t="shared" si="6"/>
        <v>67.667856773560857</v>
      </c>
    </row>
    <row r="64" spans="1:16">
      <c r="A64" s="9">
        <v>65</v>
      </c>
      <c r="B64" s="1" t="s">
        <v>80</v>
      </c>
      <c r="C64" s="10">
        <v>2022315211</v>
      </c>
      <c r="D64" s="3">
        <v>97.284999999999997</v>
      </c>
      <c r="E64" s="4">
        <v>0</v>
      </c>
      <c r="F64" s="5">
        <f t="shared" si="0"/>
        <v>97.284999999999997</v>
      </c>
      <c r="G64" s="6">
        <f t="shared" si="1"/>
        <v>45.200883226875582</v>
      </c>
      <c r="H64" s="3">
        <v>102.2892307692308</v>
      </c>
      <c r="I64" s="425">
        <v>0</v>
      </c>
      <c r="J64" s="3">
        <f t="shared" si="2"/>
        <v>102.2892307692308</v>
      </c>
      <c r="K64" s="6">
        <f t="shared" si="3"/>
        <v>73.237494230817944</v>
      </c>
      <c r="L64" s="7">
        <v>100</v>
      </c>
      <c r="M64" s="11">
        <v>0</v>
      </c>
      <c r="N64" s="7">
        <f t="shared" si="4"/>
        <v>100</v>
      </c>
      <c r="O64" s="6">
        <f t="shared" si="5"/>
        <v>76.161462300076153</v>
      </c>
      <c r="P64" s="341">
        <f t="shared" si="6"/>
        <v>53.904263334984108</v>
      </c>
    </row>
    <row r="65" spans="1:16">
      <c r="A65" s="9">
        <v>66</v>
      </c>
      <c r="B65" s="1" t="s">
        <v>81</v>
      </c>
      <c r="C65" s="10">
        <v>2022315212</v>
      </c>
      <c r="D65" s="3">
        <v>105.955</v>
      </c>
      <c r="E65" s="4">
        <v>7.75</v>
      </c>
      <c r="F65" s="5">
        <f t="shared" si="0"/>
        <v>113.705</v>
      </c>
      <c r="G65" s="6">
        <f t="shared" si="1"/>
        <v>52.829998738879461</v>
      </c>
      <c r="H65" s="3">
        <v>105.95384615384619</v>
      </c>
      <c r="I65" s="425">
        <v>4</v>
      </c>
      <c r="J65" s="3">
        <f t="shared" si="2"/>
        <v>109.95384615384619</v>
      </c>
      <c r="K65" s="6">
        <f t="shared" si="3"/>
        <v>78.725239331556949</v>
      </c>
      <c r="L65" s="7">
        <v>100</v>
      </c>
      <c r="M65" s="11">
        <v>0</v>
      </c>
      <c r="N65" s="7">
        <f t="shared" si="4"/>
        <v>100</v>
      </c>
      <c r="O65" s="6">
        <f t="shared" si="5"/>
        <v>76.161462300076153</v>
      </c>
      <c r="P65" s="341">
        <f t="shared" si="6"/>
        <v>60.342193213534621</v>
      </c>
    </row>
  </sheetData>
  <autoFilter ref="A1:C65" xr:uid="{00000000-0009-0000-0000-000000000000}"/>
  <phoneticPr fontId="1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德育加分"/>
  <dimension ref="A1:R67"/>
  <sheetViews>
    <sheetView zoomScaleNormal="100" workbookViewId="0">
      <selection activeCell="R4" sqref="R4:R67"/>
    </sheetView>
  </sheetViews>
  <sheetFormatPr defaultColWidth="9" defaultRowHeight="14.25"/>
  <cols>
    <col min="1" max="1" width="12.625" style="343" customWidth="1"/>
    <col min="2" max="2" width="14.5" style="343" customWidth="1"/>
    <col min="3" max="3" width="27.625" style="336" customWidth="1"/>
    <col min="4" max="4" width="9" style="336"/>
    <col min="5" max="5" width="26.375" style="343" customWidth="1"/>
    <col min="6" max="6" width="11.25" style="336" customWidth="1"/>
    <col min="7" max="7" width="12.125" style="344" customWidth="1"/>
    <col min="8" max="8" width="28.75" style="336" customWidth="1"/>
    <col min="9" max="9" width="14.5" style="336" customWidth="1"/>
    <col min="10" max="10" width="11" style="343" customWidth="1"/>
    <col min="11" max="11" width="57.625" style="343" customWidth="1"/>
    <col min="12" max="13" width="11" style="343" customWidth="1"/>
    <col min="14" max="14" width="15.125" style="345" customWidth="1"/>
    <col min="15" max="15" width="27.5" style="336" customWidth="1"/>
    <col min="16" max="16" width="18.125" style="343" customWidth="1"/>
    <col min="17" max="17" width="9" style="343"/>
    <col min="18" max="18" width="9" style="346"/>
  </cols>
  <sheetData>
    <row r="1" spans="1:18" s="342" customFormat="1" ht="21.75" customHeight="1">
      <c r="A1" s="359" t="s">
        <v>1</v>
      </c>
      <c r="B1" s="359" t="s">
        <v>2</v>
      </c>
      <c r="C1" s="363" t="s">
        <v>82</v>
      </c>
      <c r="D1" s="363"/>
      <c r="E1" s="363"/>
      <c r="F1" s="363"/>
      <c r="G1" s="363"/>
      <c r="H1" s="364" t="s">
        <v>83</v>
      </c>
      <c r="I1" s="364"/>
      <c r="J1" s="364"/>
      <c r="K1" s="364"/>
      <c r="L1" s="364"/>
      <c r="M1" s="364"/>
      <c r="N1" s="364"/>
      <c r="O1" s="365" t="s">
        <v>84</v>
      </c>
      <c r="P1" s="365"/>
      <c r="Q1" s="365"/>
      <c r="R1" s="358" t="s">
        <v>85</v>
      </c>
    </row>
    <row r="2" spans="1:18" s="342" customFormat="1" ht="14.25" customHeight="1">
      <c r="A2" s="359"/>
      <c r="B2" s="359"/>
      <c r="C2" s="366" t="s">
        <v>86</v>
      </c>
      <c r="D2" s="366"/>
      <c r="E2" s="366" t="s">
        <v>87</v>
      </c>
      <c r="F2" s="366"/>
      <c r="G2" s="360" t="s">
        <v>88</v>
      </c>
      <c r="H2" s="364" t="s">
        <v>89</v>
      </c>
      <c r="I2" s="364"/>
      <c r="J2" s="364"/>
      <c r="K2" s="364" t="s">
        <v>90</v>
      </c>
      <c r="L2" s="364"/>
      <c r="M2" s="364"/>
      <c r="N2" s="361" t="s">
        <v>88</v>
      </c>
      <c r="O2" s="362" t="s">
        <v>91</v>
      </c>
      <c r="P2" s="362" t="s">
        <v>92</v>
      </c>
      <c r="Q2" s="367" t="s">
        <v>88</v>
      </c>
      <c r="R2" s="358"/>
    </row>
    <row r="3" spans="1:18" s="342" customFormat="1" ht="14.25" customHeight="1">
      <c r="A3" s="359"/>
      <c r="B3" s="359"/>
      <c r="C3" s="13" t="s">
        <v>93</v>
      </c>
      <c r="D3" s="13" t="s">
        <v>92</v>
      </c>
      <c r="E3" s="13" t="s">
        <v>93</v>
      </c>
      <c r="F3" s="13" t="s">
        <v>92</v>
      </c>
      <c r="G3" s="360"/>
      <c r="H3" s="14" t="s">
        <v>93</v>
      </c>
      <c r="I3" s="14" t="s">
        <v>94</v>
      </c>
      <c r="J3" s="14" t="s">
        <v>92</v>
      </c>
      <c r="K3" s="14" t="s">
        <v>93</v>
      </c>
      <c r="L3" s="14" t="s">
        <v>94</v>
      </c>
      <c r="M3" s="14" t="s">
        <v>92</v>
      </c>
      <c r="N3" s="361"/>
      <c r="O3" s="362"/>
      <c r="P3" s="362"/>
      <c r="Q3" s="367"/>
      <c r="R3" s="358"/>
    </row>
    <row r="4" spans="1:18">
      <c r="A4" s="15" t="s">
        <v>16</v>
      </c>
      <c r="B4" s="15">
        <v>2022310207</v>
      </c>
      <c r="C4" s="16" t="s">
        <v>95</v>
      </c>
      <c r="D4" s="16">
        <v>3</v>
      </c>
      <c r="E4" s="7"/>
      <c r="F4" s="7"/>
      <c r="G4" s="17">
        <v>3</v>
      </c>
      <c r="H4" s="18"/>
      <c r="I4" s="18"/>
      <c r="J4" s="18"/>
      <c r="K4" s="18"/>
      <c r="L4" s="18"/>
      <c r="M4" s="18"/>
      <c r="N4" s="19"/>
      <c r="O4" s="18"/>
      <c r="P4" s="18"/>
      <c r="Q4" s="20"/>
      <c r="R4" s="21">
        <f>G4+N4+Q4</f>
        <v>3</v>
      </c>
    </row>
    <row r="5" spans="1:18" ht="12.95" customHeight="1">
      <c r="A5" s="15" t="s">
        <v>18</v>
      </c>
      <c r="B5" s="15">
        <v>2022310215</v>
      </c>
      <c r="C5" s="7"/>
      <c r="D5" s="7"/>
      <c r="E5" s="7"/>
      <c r="F5" s="7"/>
      <c r="G5" s="19"/>
      <c r="H5" s="18"/>
      <c r="I5" s="18"/>
      <c r="J5" s="18"/>
      <c r="K5" s="18"/>
      <c r="L5" s="18"/>
      <c r="M5" s="18"/>
      <c r="N5" s="19"/>
      <c r="O5" s="18"/>
      <c r="P5" s="18"/>
      <c r="Q5" s="20"/>
      <c r="R5" s="21">
        <f t="shared" ref="R5:R66" si="0">G5+N5+Q5</f>
        <v>0</v>
      </c>
    </row>
    <row r="6" spans="1:18">
      <c r="A6" s="15" t="s">
        <v>19</v>
      </c>
      <c r="B6" s="15">
        <v>2022310223</v>
      </c>
      <c r="C6" s="16" t="s">
        <v>96</v>
      </c>
      <c r="D6" s="16">
        <v>4</v>
      </c>
      <c r="E6" s="7"/>
      <c r="F6" s="7"/>
      <c r="G6" s="17">
        <v>4</v>
      </c>
      <c r="H6" s="18"/>
      <c r="I6" s="18"/>
      <c r="J6" s="18"/>
      <c r="K6" s="18"/>
      <c r="L6" s="18"/>
      <c r="M6" s="18"/>
      <c r="N6" s="19"/>
      <c r="O6" s="18"/>
      <c r="P6" s="18"/>
      <c r="Q6" s="20"/>
      <c r="R6" s="21">
        <f t="shared" si="0"/>
        <v>4</v>
      </c>
    </row>
    <row r="7" spans="1:18">
      <c r="A7" s="15" t="s">
        <v>20</v>
      </c>
      <c r="B7" s="15">
        <v>2022310229</v>
      </c>
      <c r="C7" s="7"/>
      <c r="D7" s="7"/>
      <c r="E7" s="7"/>
      <c r="F7" s="7"/>
      <c r="G7" s="19"/>
      <c r="H7" s="18"/>
      <c r="I7" s="18"/>
      <c r="J7" s="18"/>
      <c r="K7" s="18"/>
      <c r="L7" s="18"/>
      <c r="M7" s="18"/>
      <c r="N7" s="19"/>
      <c r="O7" s="18"/>
      <c r="P7" s="18"/>
      <c r="Q7" s="20"/>
      <c r="R7" s="21">
        <f t="shared" si="0"/>
        <v>0</v>
      </c>
    </row>
    <row r="8" spans="1:18">
      <c r="A8" s="15" t="s">
        <v>21</v>
      </c>
      <c r="B8" s="15">
        <v>2022310234</v>
      </c>
      <c r="C8" s="7"/>
      <c r="D8" s="7"/>
      <c r="E8" s="7"/>
      <c r="F8" s="7"/>
      <c r="G8" s="19"/>
      <c r="H8" s="18"/>
      <c r="I8" s="18"/>
      <c r="J8" s="18"/>
      <c r="K8" s="18"/>
      <c r="L8" s="18"/>
      <c r="M8" s="18"/>
      <c r="N8" s="19"/>
      <c r="O8" s="18"/>
      <c r="P8" s="18"/>
      <c r="Q8" s="20"/>
      <c r="R8" s="21">
        <f t="shared" si="0"/>
        <v>0</v>
      </c>
    </row>
    <row r="9" spans="1:18">
      <c r="A9" s="15" t="s">
        <v>22</v>
      </c>
      <c r="B9" s="23">
        <v>2022310235</v>
      </c>
      <c r="C9" s="7"/>
      <c r="D9" s="7"/>
      <c r="E9" s="7"/>
      <c r="F9" s="7"/>
      <c r="G9" s="19"/>
      <c r="H9" s="18"/>
      <c r="I9" s="18"/>
      <c r="J9" s="18"/>
      <c r="K9" s="18"/>
      <c r="L9" s="18"/>
      <c r="M9" s="18"/>
      <c r="N9" s="19"/>
      <c r="O9" s="18"/>
      <c r="P9" s="18"/>
      <c r="Q9" s="20"/>
      <c r="R9" s="21">
        <f t="shared" si="0"/>
        <v>0</v>
      </c>
    </row>
    <row r="10" spans="1:18">
      <c r="A10" s="15" t="s">
        <v>23</v>
      </c>
      <c r="B10" s="15">
        <v>2022310245</v>
      </c>
      <c r="C10" s="7"/>
      <c r="D10" s="7"/>
      <c r="E10" s="7"/>
      <c r="F10" s="7"/>
      <c r="G10" s="19"/>
      <c r="H10" s="18"/>
      <c r="I10" s="18"/>
      <c r="J10" s="18"/>
      <c r="K10" s="18"/>
      <c r="L10" s="18"/>
      <c r="M10" s="18"/>
      <c r="N10" s="19"/>
      <c r="O10" s="24"/>
      <c r="P10" s="24"/>
      <c r="Q10" s="25"/>
      <c r="R10" s="21">
        <f t="shared" si="0"/>
        <v>0</v>
      </c>
    </row>
    <row r="11" spans="1:18">
      <c r="A11" s="15" t="s">
        <v>24</v>
      </c>
      <c r="B11" s="15">
        <v>2022310246</v>
      </c>
      <c r="C11" s="7"/>
      <c r="D11" s="7"/>
      <c r="E11" s="7"/>
      <c r="F11" s="7"/>
      <c r="G11" s="19"/>
      <c r="H11" s="18"/>
      <c r="I11" s="18"/>
      <c r="J11" s="18"/>
      <c r="K11" s="18"/>
      <c r="L11" s="18"/>
      <c r="M11" s="18"/>
      <c r="N11" s="19"/>
      <c r="O11" s="18"/>
      <c r="P11" s="18"/>
      <c r="Q11" s="20"/>
      <c r="R11" s="21">
        <f t="shared" si="0"/>
        <v>0</v>
      </c>
    </row>
    <row r="12" spans="1:18">
      <c r="A12" s="15" t="s">
        <v>26</v>
      </c>
      <c r="B12" s="15">
        <v>2022310248</v>
      </c>
      <c r="C12" s="7"/>
      <c r="D12" s="7"/>
      <c r="E12" s="7"/>
      <c r="F12" s="7"/>
      <c r="G12" s="19"/>
      <c r="H12" s="18"/>
      <c r="I12" s="18"/>
      <c r="J12" s="18"/>
      <c r="K12" s="18"/>
      <c r="L12" s="18"/>
      <c r="M12" s="18"/>
      <c r="N12" s="19"/>
      <c r="O12" s="18"/>
      <c r="P12" s="18"/>
      <c r="Q12" s="20"/>
      <c r="R12" s="21">
        <f t="shared" si="0"/>
        <v>0</v>
      </c>
    </row>
    <row r="13" spans="1:18">
      <c r="A13" s="15" t="s">
        <v>27</v>
      </c>
      <c r="B13" s="15">
        <v>2022310208</v>
      </c>
      <c r="C13" s="16" t="s">
        <v>95</v>
      </c>
      <c r="D13" s="16">
        <v>3</v>
      </c>
      <c r="E13" s="7"/>
      <c r="F13" s="7"/>
      <c r="G13" s="17">
        <v>3</v>
      </c>
      <c r="H13" s="18"/>
      <c r="I13" s="18"/>
      <c r="J13" s="18"/>
      <c r="K13" s="26" t="s">
        <v>97</v>
      </c>
      <c r="L13" s="26" t="s">
        <v>98</v>
      </c>
      <c r="M13" s="26">
        <v>10</v>
      </c>
      <c r="N13" s="17">
        <v>10</v>
      </c>
      <c r="O13" s="18"/>
      <c r="P13" s="18"/>
      <c r="Q13" s="20"/>
      <c r="R13" s="21">
        <f t="shared" si="0"/>
        <v>13</v>
      </c>
    </row>
    <row r="14" spans="1:18">
      <c r="A14" s="15" t="s">
        <v>28</v>
      </c>
      <c r="B14" s="15">
        <v>2022310212</v>
      </c>
      <c r="C14" s="16" t="s">
        <v>95</v>
      </c>
      <c r="D14" s="16">
        <v>3</v>
      </c>
      <c r="E14" s="7"/>
      <c r="F14" s="7"/>
      <c r="G14" s="17">
        <v>3</v>
      </c>
      <c r="H14" s="18"/>
      <c r="I14" s="18"/>
      <c r="J14" s="18"/>
      <c r="K14" s="18"/>
      <c r="L14" s="18"/>
      <c r="M14" s="18"/>
      <c r="N14" s="19"/>
      <c r="O14" s="18"/>
      <c r="P14" s="18"/>
      <c r="Q14" s="20"/>
      <c r="R14" s="21">
        <f t="shared" si="0"/>
        <v>3</v>
      </c>
    </row>
    <row r="15" spans="1:18">
      <c r="A15" s="15" t="s">
        <v>29</v>
      </c>
      <c r="B15" s="15">
        <v>2022310213</v>
      </c>
      <c r="C15" s="16" t="s">
        <v>99</v>
      </c>
      <c r="D15" s="16">
        <v>4</v>
      </c>
      <c r="E15" s="7" t="s">
        <v>95</v>
      </c>
      <c r="F15" s="16">
        <v>0.6</v>
      </c>
      <c r="G15" s="17">
        <v>4.5999999999999996</v>
      </c>
      <c r="H15" s="18"/>
      <c r="I15" s="18"/>
      <c r="J15" s="18"/>
      <c r="K15" s="18"/>
      <c r="L15" s="18"/>
      <c r="M15" s="18"/>
      <c r="N15" s="19"/>
      <c r="O15" s="18"/>
      <c r="P15" s="18"/>
      <c r="Q15" s="20"/>
      <c r="R15" s="21">
        <f t="shared" si="0"/>
        <v>4.5999999999999996</v>
      </c>
    </row>
    <row r="16" spans="1:18">
      <c r="A16" s="1" t="s">
        <v>30</v>
      </c>
      <c r="B16" s="27">
        <v>2022310214</v>
      </c>
      <c r="C16" s="7"/>
      <c r="D16" s="7"/>
      <c r="E16" s="7"/>
      <c r="F16" s="7"/>
      <c r="G16" s="19"/>
      <c r="H16" s="18"/>
      <c r="I16" s="18"/>
      <c r="J16" s="18"/>
      <c r="K16" s="26" t="s">
        <v>100</v>
      </c>
      <c r="L16" s="26" t="s">
        <v>98</v>
      </c>
      <c r="M16" s="26">
        <v>10</v>
      </c>
      <c r="N16" s="17">
        <v>10</v>
      </c>
      <c r="O16" s="18"/>
      <c r="P16" s="18"/>
      <c r="Q16" s="20"/>
      <c r="R16" s="21">
        <f t="shared" si="0"/>
        <v>10</v>
      </c>
    </row>
    <row r="17" spans="1:18">
      <c r="A17" s="15" t="s">
        <v>31</v>
      </c>
      <c r="B17" s="15">
        <v>2022310220</v>
      </c>
      <c r="C17" s="16" t="s">
        <v>95</v>
      </c>
      <c r="D17" s="16">
        <v>3</v>
      </c>
      <c r="E17" s="7"/>
      <c r="F17" s="7"/>
      <c r="G17" s="17">
        <v>3</v>
      </c>
      <c r="H17" s="18"/>
      <c r="I17" s="18"/>
      <c r="J17" s="18"/>
      <c r="K17" s="18"/>
      <c r="L17" s="18"/>
      <c r="M17" s="18"/>
      <c r="N17" s="19"/>
      <c r="O17" s="18"/>
      <c r="P17" s="18"/>
      <c r="Q17" s="20"/>
      <c r="R17" s="21">
        <f t="shared" si="0"/>
        <v>3</v>
      </c>
    </row>
    <row r="18" spans="1:18">
      <c r="A18" s="15" t="s">
        <v>32</v>
      </c>
      <c r="B18" s="15">
        <v>2022310228</v>
      </c>
      <c r="C18" s="7" t="s">
        <v>593</v>
      </c>
      <c r="D18" s="7">
        <v>6</v>
      </c>
      <c r="E18" s="16" t="s">
        <v>95</v>
      </c>
      <c r="F18" s="16">
        <v>0.6</v>
      </c>
      <c r="G18" s="19">
        <v>6.6</v>
      </c>
      <c r="H18" s="18"/>
      <c r="I18" s="18"/>
      <c r="J18" s="18"/>
      <c r="K18" s="18"/>
      <c r="L18" s="18"/>
      <c r="M18" s="18"/>
      <c r="N18" s="19"/>
      <c r="O18" s="18"/>
      <c r="P18" s="18"/>
      <c r="Q18" s="20"/>
      <c r="R18" s="21">
        <f t="shared" si="0"/>
        <v>6.6</v>
      </c>
    </row>
    <row r="19" spans="1:18">
      <c r="A19" s="15" t="s">
        <v>33</v>
      </c>
      <c r="B19" s="7">
        <v>2022310240</v>
      </c>
      <c r="C19" s="16" t="s">
        <v>101</v>
      </c>
      <c r="D19" s="7">
        <v>6</v>
      </c>
      <c r="E19" s="16" t="s">
        <v>95</v>
      </c>
      <c r="F19" s="16">
        <v>0.6</v>
      </c>
      <c r="G19" s="19">
        <v>6.6</v>
      </c>
      <c r="H19" s="18"/>
      <c r="I19" s="18"/>
      <c r="J19" s="18"/>
      <c r="K19" s="18"/>
      <c r="L19" s="18"/>
      <c r="M19" s="18"/>
      <c r="N19" s="19"/>
      <c r="O19" s="18"/>
      <c r="P19" s="18"/>
      <c r="Q19" s="20"/>
      <c r="R19" s="21">
        <f t="shared" si="0"/>
        <v>6.6</v>
      </c>
    </row>
    <row r="20" spans="1:18">
      <c r="A20" s="1" t="s">
        <v>34</v>
      </c>
      <c r="B20" s="27">
        <v>2022310241</v>
      </c>
      <c r="D20" s="7"/>
      <c r="E20" s="7"/>
      <c r="F20" s="7"/>
      <c r="G20" s="19"/>
      <c r="H20" s="18"/>
      <c r="I20" s="28"/>
      <c r="J20" s="18"/>
      <c r="K20" s="18"/>
      <c r="L20" s="18"/>
      <c r="M20" s="18"/>
      <c r="N20" s="19"/>
      <c r="O20" s="18"/>
      <c r="P20" s="18"/>
      <c r="Q20" s="20"/>
      <c r="R20" s="21">
        <f t="shared" si="0"/>
        <v>0</v>
      </c>
    </row>
    <row r="21" spans="1:18">
      <c r="A21" s="15" t="s">
        <v>35</v>
      </c>
      <c r="B21" s="15">
        <v>2022310237</v>
      </c>
      <c r="C21" s="7"/>
      <c r="D21" s="7"/>
      <c r="E21" s="7"/>
      <c r="F21" s="7"/>
      <c r="G21" s="19"/>
      <c r="H21" s="18"/>
      <c r="I21" s="18"/>
      <c r="J21" s="18"/>
      <c r="K21" s="18"/>
      <c r="L21" s="18"/>
      <c r="M21" s="18"/>
      <c r="N21" s="19"/>
      <c r="O21" s="18"/>
      <c r="P21" s="18"/>
      <c r="Q21" s="20"/>
      <c r="R21" s="21">
        <f t="shared" si="0"/>
        <v>0</v>
      </c>
    </row>
    <row r="22" spans="1:18">
      <c r="A22" s="15" t="s">
        <v>36</v>
      </c>
      <c r="B22" s="15">
        <v>2022310238</v>
      </c>
      <c r="C22" s="7"/>
      <c r="D22" s="7"/>
      <c r="E22" s="7"/>
      <c r="F22" s="7"/>
      <c r="G22" s="19"/>
      <c r="H22" s="18"/>
      <c r="I22" s="18"/>
      <c r="J22" s="18"/>
      <c r="K22" s="18"/>
      <c r="L22" s="18"/>
      <c r="M22" s="18"/>
      <c r="N22" s="19"/>
      <c r="O22" s="18"/>
      <c r="P22" s="18"/>
      <c r="Q22" s="20"/>
      <c r="R22" s="21">
        <f t="shared" si="0"/>
        <v>0</v>
      </c>
    </row>
    <row r="23" spans="1:18">
      <c r="A23" s="15" t="s">
        <v>37</v>
      </c>
      <c r="B23" s="15">
        <v>2022310243</v>
      </c>
      <c r="C23" s="7"/>
      <c r="D23" s="7"/>
      <c r="E23" s="7"/>
      <c r="F23" s="7"/>
      <c r="G23" s="19"/>
      <c r="H23" s="18"/>
      <c r="I23" s="18"/>
      <c r="J23" s="18"/>
      <c r="K23" s="18"/>
      <c r="L23" s="18"/>
      <c r="M23" s="18"/>
      <c r="N23" s="19"/>
      <c r="O23" s="18"/>
      <c r="P23" s="18"/>
      <c r="Q23" s="20"/>
      <c r="R23" s="21">
        <f t="shared" si="0"/>
        <v>0</v>
      </c>
    </row>
    <row r="24" spans="1:18">
      <c r="A24" s="15" t="s">
        <v>38</v>
      </c>
      <c r="B24" s="15">
        <v>2022310251</v>
      </c>
      <c r="C24" s="7" t="s">
        <v>95</v>
      </c>
      <c r="D24" s="16">
        <v>3</v>
      </c>
      <c r="E24" s="7"/>
      <c r="F24" s="7"/>
      <c r="G24" s="17">
        <v>3</v>
      </c>
      <c r="H24" s="18"/>
      <c r="I24" s="18"/>
      <c r="J24" s="18"/>
      <c r="K24" s="26" t="s">
        <v>102</v>
      </c>
      <c r="L24" s="18"/>
      <c r="M24" s="26">
        <v>10</v>
      </c>
      <c r="N24" s="17">
        <v>10</v>
      </c>
      <c r="O24" s="18"/>
      <c r="P24" s="18"/>
      <c r="Q24" s="20"/>
      <c r="R24" s="21">
        <f t="shared" si="0"/>
        <v>13</v>
      </c>
    </row>
    <row r="25" spans="1:18">
      <c r="A25" s="15" t="s">
        <v>39</v>
      </c>
      <c r="B25" s="15">
        <v>2022310210</v>
      </c>
      <c r="C25" s="16" t="s">
        <v>103</v>
      </c>
      <c r="D25" s="16">
        <v>6</v>
      </c>
      <c r="E25" s="16" t="s">
        <v>95</v>
      </c>
      <c r="F25" s="16">
        <v>0.6</v>
      </c>
      <c r="G25" s="17">
        <v>6.6</v>
      </c>
      <c r="H25" s="18"/>
      <c r="I25" s="18"/>
      <c r="J25" s="18"/>
      <c r="K25" s="356" t="s">
        <v>104</v>
      </c>
      <c r="L25" s="26" t="s">
        <v>98</v>
      </c>
      <c r="M25" s="26">
        <v>10</v>
      </c>
      <c r="N25" s="17">
        <v>10</v>
      </c>
      <c r="O25" s="18"/>
      <c r="P25" s="18"/>
      <c r="Q25" s="20"/>
      <c r="R25" s="21">
        <f t="shared" si="0"/>
        <v>16.600000000000001</v>
      </c>
    </row>
    <row r="26" spans="1:18">
      <c r="A26" s="15" t="s">
        <v>40</v>
      </c>
      <c r="B26" s="27">
        <v>2022310211</v>
      </c>
      <c r="C26" s="16" t="s">
        <v>105</v>
      </c>
      <c r="D26" s="16">
        <v>4</v>
      </c>
      <c r="E26" s="7"/>
      <c r="F26" s="7"/>
      <c r="G26" s="17">
        <v>4</v>
      </c>
      <c r="H26" s="18"/>
      <c r="I26" s="18"/>
      <c r="J26" s="18"/>
      <c r="K26" s="18"/>
      <c r="L26" s="18"/>
      <c r="M26" s="18"/>
      <c r="N26" s="19"/>
      <c r="O26" s="18"/>
      <c r="P26" s="18"/>
      <c r="Q26" s="20"/>
      <c r="R26" s="21">
        <f t="shared" si="0"/>
        <v>4</v>
      </c>
    </row>
    <row r="27" spans="1:18" ht="16.5">
      <c r="A27" s="15" t="s">
        <v>41</v>
      </c>
      <c r="B27" s="7">
        <v>2022310216</v>
      </c>
      <c r="C27" s="30" t="s">
        <v>106</v>
      </c>
      <c r="D27" s="16">
        <v>4</v>
      </c>
      <c r="E27" s="7"/>
      <c r="F27" s="7"/>
      <c r="G27" s="17">
        <v>4</v>
      </c>
      <c r="H27" s="31" t="s">
        <v>107</v>
      </c>
      <c r="I27" s="32" t="s">
        <v>108</v>
      </c>
      <c r="J27" s="26">
        <v>2</v>
      </c>
      <c r="K27" s="18" t="s">
        <v>595</v>
      </c>
      <c r="L27" s="26" t="s">
        <v>98</v>
      </c>
      <c r="M27" s="26">
        <v>10</v>
      </c>
      <c r="N27" s="17">
        <v>12</v>
      </c>
      <c r="O27" s="22"/>
      <c r="P27" s="22"/>
      <c r="Q27" s="33"/>
      <c r="R27" s="21">
        <f t="shared" si="0"/>
        <v>16</v>
      </c>
    </row>
    <row r="28" spans="1:18">
      <c r="A28" s="15" t="s">
        <v>42</v>
      </c>
      <c r="B28" s="15">
        <v>2022310217</v>
      </c>
      <c r="C28" s="7"/>
      <c r="D28" s="7"/>
      <c r="E28" s="7"/>
      <c r="F28" s="7"/>
      <c r="G28" s="19"/>
      <c r="H28" s="18"/>
      <c r="I28" s="18"/>
      <c r="J28" s="18"/>
      <c r="K28" s="18"/>
      <c r="L28" s="18"/>
      <c r="M28" s="18"/>
      <c r="N28" s="19"/>
      <c r="O28" s="18"/>
      <c r="P28" s="18"/>
      <c r="Q28" s="20"/>
      <c r="R28" s="21">
        <f t="shared" si="0"/>
        <v>0</v>
      </c>
    </row>
    <row r="29" spans="1:18">
      <c r="A29" s="15" t="s">
        <v>43</v>
      </c>
      <c r="B29" s="15">
        <v>2022310218</v>
      </c>
      <c r="C29" s="7"/>
      <c r="D29" s="7"/>
      <c r="E29" s="7"/>
      <c r="F29" s="7"/>
      <c r="G29" s="19"/>
      <c r="H29" s="18"/>
      <c r="I29" s="18"/>
      <c r="J29" s="18"/>
      <c r="K29" s="18"/>
      <c r="L29" s="18"/>
      <c r="M29" s="18"/>
      <c r="N29" s="19"/>
      <c r="O29" s="18"/>
      <c r="P29" s="18"/>
      <c r="Q29" s="20"/>
      <c r="R29" s="21">
        <f t="shared" si="0"/>
        <v>0</v>
      </c>
    </row>
    <row r="30" spans="1:18">
      <c r="A30" s="15" t="s">
        <v>44</v>
      </c>
      <c r="B30" s="15">
        <v>2022310224</v>
      </c>
      <c r="C30" s="7"/>
      <c r="D30" s="7"/>
      <c r="E30" s="7"/>
      <c r="F30" s="7"/>
      <c r="G30" s="19"/>
      <c r="H30" s="18"/>
      <c r="I30" s="18"/>
      <c r="J30" s="18"/>
      <c r="K30" s="18"/>
      <c r="L30" s="18"/>
      <c r="M30" s="18"/>
      <c r="N30" s="19"/>
      <c r="O30" s="18"/>
      <c r="P30" s="18"/>
      <c r="Q30" s="20"/>
      <c r="R30" s="21">
        <f t="shared" si="0"/>
        <v>0</v>
      </c>
    </row>
    <row r="31" spans="1:18">
      <c r="A31" s="15" t="s">
        <v>45</v>
      </c>
      <c r="B31" s="15">
        <v>2022310227</v>
      </c>
      <c r="C31" s="16" t="s">
        <v>95</v>
      </c>
      <c r="D31" s="16">
        <v>3</v>
      </c>
      <c r="E31" s="7"/>
      <c r="F31" s="7"/>
      <c r="G31" s="17">
        <v>3</v>
      </c>
      <c r="H31" s="18"/>
      <c r="I31" s="18"/>
      <c r="J31" s="18"/>
      <c r="K31" s="18"/>
      <c r="L31" s="18"/>
      <c r="M31" s="18"/>
      <c r="N31" s="19"/>
      <c r="O31" s="18"/>
      <c r="P31" s="18"/>
      <c r="Q31" s="20"/>
      <c r="R31" s="21">
        <f t="shared" si="0"/>
        <v>3</v>
      </c>
    </row>
    <row r="32" spans="1:18">
      <c r="A32" s="15" t="s">
        <v>46</v>
      </c>
      <c r="B32" s="15">
        <v>2022310230</v>
      </c>
      <c r="C32" s="7"/>
      <c r="D32" s="7"/>
      <c r="E32" s="7"/>
      <c r="F32" s="7"/>
      <c r="G32" s="19"/>
      <c r="H32" s="18"/>
      <c r="I32" s="18"/>
      <c r="J32" s="18"/>
      <c r="K32" s="18"/>
      <c r="L32" s="18"/>
      <c r="M32" s="18"/>
      <c r="N32" s="19"/>
      <c r="O32" s="18"/>
      <c r="P32" s="18"/>
      <c r="Q32" s="20"/>
      <c r="R32" s="21">
        <f t="shared" si="0"/>
        <v>0</v>
      </c>
    </row>
    <row r="33" spans="1:18">
      <c r="A33" s="15" t="s">
        <v>47</v>
      </c>
      <c r="B33" s="15">
        <v>2022310231</v>
      </c>
      <c r="C33" s="7"/>
      <c r="D33" s="34"/>
      <c r="E33" s="7"/>
      <c r="F33" s="7"/>
      <c r="G33" s="19"/>
      <c r="H33" s="18"/>
      <c r="I33" s="18"/>
      <c r="J33" s="18"/>
      <c r="K33" s="18"/>
      <c r="L33" s="18"/>
      <c r="M33" s="18"/>
      <c r="N33" s="19"/>
      <c r="O33" s="18"/>
      <c r="P33" s="18"/>
      <c r="Q33" s="20"/>
      <c r="R33" s="21">
        <f t="shared" si="0"/>
        <v>0</v>
      </c>
    </row>
    <row r="34" spans="1:18">
      <c r="A34" s="15" t="s">
        <v>48</v>
      </c>
      <c r="B34" s="15">
        <v>2022310233</v>
      </c>
      <c r="C34" s="35" t="s">
        <v>95</v>
      </c>
      <c r="D34" s="36">
        <v>3</v>
      </c>
      <c r="E34" s="37"/>
      <c r="F34" s="7"/>
      <c r="G34" s="17">
        <v>3</v>
      </c>
      <c r="H34" s="18"/>
      <c r="I34" s="18"/>
      <c r="J34" s="18"/>
      <c r="K34" s="18"/>
      <c r="L34" s="18"/>
      <c r="M34" s="18"/>
      <c r="N34" s="19"/>
      <c r="O34" s="18"/>
      <c r="P34" s="18"/>
      <c r="Q34" s="20"/>
      <c r="R34" s="21">
        <f t="shared" si="0"/>
        <v>3</v>
      </c>
    </row>
    <row r="35" spans="1:18">
      <c r="A35" s="15" t="s">
        <v>49</v>
      </c>
      <c r="B35" s="15">
        <v>2022310232</v>
      </c>
      <c r="C35" s="38"/>
      <c r="D35" s="39"/>
      <c r="E35" s="40"/>
      <c r="F35" s="40"/>
      <c r="G35" s="19"/>
      <c r="H35" s="18"/>
      <c r="I35" s="18"/>
      <c r="J35" s="18"/>
      <c r="K35" s="18"/>
      <c r="L35" s="18"/>
      <c r="M35" s="18"/>
      <c r="N35" s="19"/>
      <c r="O35" s="18"/>
      <c r="P35" s="18"/>
      <c r="Q35" s="20"/>
      <c r="R35" s="21">
        <f t="shared" si="0"/>
        <v>0</v>
      </c>
    </row>
    <row r="36" spans="1:18">
      <c r="A36" s="1" t="s">
        <v>50</v>
      </c>
      <c r="B36" s="27">
        <v>2022310244</v>
      </c>
      <c r="C36" s="7"/>
      <c r="D36" s="41"/>
      <c r="E36" s="40"/>
      <c r="F36" s="40"/>
      <c r="G36" s="19"/>
      <c r="H36" s="18"/>
      <c r="I36" s="18"/>
      <c r="J36" s="18"/>
      <c r="K36" s="26" t="s">
        <v>109</v>
      </c>
      <c r="L36" s="26" t="s">
        <v>98</v>
      </c>
      <c r="M36" s="26">
        <v>5</v>
      </c>
      <c r="N36" s="17">
        <v>5</v>
      </c>
      <c r="O36" s="18"/>
      <c r="P36" s="18"/>
      <c r="Q36" s="20"/>
      <c r="R36" s="21">
        <f t="shared" si="0"/>
        <v>5</v>
      </c>
    </row>
    <row r="37" spans="1:18">
      <c r="A37" s="1" t="s">
        <v>51</v>
      </c>
      <c r="B37" s="27">
        <v>2022310249</v>
      </c>
      <c r="C37" s="7"/>
      <c r="D37" s="7"/>
      <c r="E37" s="40"/>
      <c r="F37" s="40"/>
      <c r="G37" s="19"/>
      <c r="H37" s="18"/>
      <c r="I37" s="18"/>
      <c r="J37" s="18"/>
      <c r="K37" s="26" t="s">
        <v>97</v>
      </c>
      <c r="L37" s="26" t="s">
        <v>98</v>
      </c>
      <c r="M37" s="26">
        <v>10</v>
      </c>
      <c r="N37" s="17">
        <v>10</v>
      </c>
      <c r="O37" s="18"/>
      <c r="P37" s="18"/>
      <c r="Q37" s="20"/>
      <c r="R37" s="21">
        <f t="shared" si="0"/>
        <v>10</v>
      </c>
    </row>
    <row r="38" spans="1:18">
      <c r="A38" s="15" t="s">
        <v>52</v>
      </c>
      <c r="B38" s="15">
        <v>2022310250</v>
      </c>
      <c r="C38" s="7"/>
      <c r="D38" s="7"/>
      <c r="E38" s="40"/>
      <c r="F38" s="40"/>
      <c r="G38" s="19"/>
      <c r="H38" s="18"/>
      <c r="I38" s="18"/>
      <c r="J38" s="18"/>
      <c r="K38" s="18"/>
      <c r="L38" s="18"/>
      <c r="M38" s="18"/>
      <c r="N38" s="19"/>
      <c r="O38" s="26">
        <v>36</v>
      </c>
      <c r="P38" s="26">
        <v>3</v>
      </c>
      <c r="Q38" s="20">
        <v>3</v>
      </c>
      <c r="R38" s="21">
        <f t="shared" si="0"/>
        <v>3</v>
      </c>
    </row>
    <row r="39" spans="1:18">
      <c r="A39" s="15" t="s">
        <v>53</v>
      </c>
      <c r="B39" s="15">
        <v>2022310201</v>
      </c>
      <c r="C39" s="7"/>
      <c r="D39" s="7"/>
      <c r="E39" s="40"/>
      <c r="F39" s="40"/>
      <c r="G39" s="19"/>
      <c r="H39" s="18"/>
      <c r="I39" s="18"/>
      <c r="J39" s="18"/>
      <c r="K39" s="18"/>
      <c r="L39" s="18"/>
      <c r="M39" s="18"/>
      <c r="N39" s="19"/>
      <c r="O39" s="18"/>
      <c r="P39" s="18"/>
      <c r="Q39" s="20"/>
      <c r="R39" s="21">
        <f t="shared" si="0"/>
        <v>0</v>
      </c>
    </row>
    <row r="40" spans="1:18">
      <c r="A40" s="15" t="s">
        <v>54</v>
      </c>
      <c r="B40" s="15">
        <v>2022310202</v>
      </c>
      <c r="C40" s="7"/>
      <c r="D40" s="7"/>
      <c r="E40" s="40"/>
      <c r="F40" s="40"/>
      <c r="G40" s="19"/>
      <c r="H40" s="18"/>
      <c r="I40" s="18"/>
      <c r="J40" s="18"/>
      <c r="K40" s="18"/>
      <c r="L40" s="18"/>
      <c r="M40" s="18"/>
      <c r="N40" s="19"/>
      <c r="O40" s="18"/>
      <c r="P40" s="18"/>
      <c r="Q40" s="20"/>
      <c r="R40" s="21">
        <f t="shared" si="0"/>
        <v>0</v>
      </c>
    </row>
    <row r="41" spans="1:18">
      <c r="A41" s="15" t="s">
        <v>55</v>
      </c>
      <c r="B41" s="15">
        <v>2022310203</v>
      </c>
      <c r="C41" s="7"/>
      <c r="D41" s="7"/>
      <c r="G41" s="19"/>
      <c r="H41" s="18"/>
      <c r="I41" s="18"/>
      <c r="J41" s="18"/>
      <c r="K41" s="18"/>
      <c r="L41" s="18"/>
      <c r="M41" s="18"/>
      <c r="N41" s="19"/>
      <c r="O41" s="18"/>
      <c r="P41" s="18"/>
      <c r="Q41" s="20"/>
      <c r="R41" s="21">
        <f t="shared" si="0"/>
        <v>0</v>
      </c>
    </row>
    <row r="42" spans="1:18">
      <c r="A42" s="15" t="s">
        <v>56</v>
      </c>
      <c r="B42" s="15">
        <v>2022310219</v>
      </c>
      <c r="C42" s="7"/>
      <c r="D42" s="7"/>
      <c r="E42" s="7"/>
      <c r="F42" s="7"/>
      <c r="G42" s="19"/>
      <c r="H42" s="18"/>
      <c r="I42" s="18"/>
      <c r="J42" s="18"/>
      <c r="K42" s="18"/>
      <c r="L42" s="18"/>
      <c r="M42" s="18"/>
      <c r="N42" s="19"/>
      <c r="O42" s="18"/>
      <c r="P42" s="18"/>
      <c r="Q42" s="20"/>
      <c r="R42" s="21">
        <f t="shared" si="0"/>
        <v>0</v>
      </c>
    </row>
    <row r="43" spans="1:18">
      <c r="A43" s="15" t="s">
        <v>57</v>
      </c>
      <c r="B43" s="15">
        <v>2022310239</v>
      </c>
      <c r="C43" s="7"/>
      <c r="D43" s="7"/>
      <c r="E43" s="7"/>
      <c r="F43" s="7"/>
      <c r="G43" s="19"/>
      <c r="H43" s="18"/>
      <c r="I43" s="18"/>
      <c r="J43" s="18"/>
      <c r="K43" s="18"/>
      <c r="L43" s="18"/>
      <c r="M43" s="18"/>
      <c r="N43" s="19"/>
      <c r="O43" s="18"/>
      <c r="P43" s="18"/>
      <c r="Q43" s="20"/>
      <c r="R43" s="21">
        <f t="shared" si="0"/>
        <v>0</v>
      </c>
    </row>
    <row r="44" spans="1:18">
      <c r="A44" s="15" t="s">
        <v>58</v>
      </c>
      <c r="B44" s="15">
        <v>2022310242</v>
      </c>
      <c r="C44" s="7"/>
      <c r="D44" s="7"/>
      <c r="E44" s="7"/>
      <c r="F44" s="7"/>
      <c r="G44" s="19"/>
      <c r="H44" s="18"/>
      <c r="I44" s="18"/>
      <c r="J44" s="18"/>
      <c r="K44" s="18"/>
      <c r="L44" s="18"/>
      <c r="M44" s="18"/>
      <c r="N44" s="19"/>
      <c r="O44" s="18"/>
      <c r="P44" s="18"/>
      <c r="Q44" s="20"/>
      <c r="R44" s="21">
        <f t="shared" si="0"/>
        <v>0</v>
      </c>
    </row>
    <row r="45" spans="1:18">
      <c r="A45" s="15" t="s">
        <v>59</v>
      </c>
      <c r="B45" s="15">
        <v>2022310253</v>
      </c>
      <c r="C45" s="7"/>
      <c r="D45" s="7"/>
      <c r="E45" s="7"/>
      <c r="F45" s="7"/>
      <c r="G45" s="19"/>
      <c r="H45" s="18"/>
      <c r="I45" s="18"/>
      <c r="J45" s="18"/>
      <c r="K45" s="18"/>
      <c r="L45" s="18"/>
      <c r="M45" s="18"/>
      <c r="N45" s="19"/>
      <c r="O45" s="18"/>
      <c r="P45" s="18"/>
      <c r="Q45" s="20"/>
      <c r="R45" s="21">
        <f t="shared" si="0"/>
        <v>0</v>
      </c>
    </row>
    <row r="46" spans="1:18">
      <c r="A46" s="15" t="s">
        <v>60</v>
      </c>
      <c r="B46" s="15">
        <v>2022310204</v>
      </c>
      <c r="C46" s="7"/>
      <c r="D46" s="7"/>
      <c r="E46" s="7"/>
      <c r="F46" s="7"/>
      <c r="G46" s="19"/>
      <c r="H46" s="18"/>
      <c r="I46" s="18"/>
      <c r="J46" s="18"/>
      <c r="K46" s="18"/>
      <c r="L46" s="18"/>
      <c r="M46" s="18"/>
      <c r="N46" s="19"/>
      <c r="O46" s="18"/>
      <c r="P46" s="18"/>
      <c r="Q46" s="20"/>
      <c r="R46" s="21">
        <f t="shared" si="0"/>
        <v>0</v>
      </c>
    </row>
    <row r="47" spans="1:18">
      <c r="A47" s="15" t="s">
        <v>61</v>
      </c>
      <c r="B47" s="15">
        <v>2022310205</v>
      </c>
      <c r="C47" s="7"/>
      <c r="D47" s="7"/>
      <c r="E47" s="7"/>
      <c r="F47" s="7"/>
      <c r="G47" s="19"/>
      <c r="H47" s="18"/>
      <c r="I47" s="18"/>
      <c r="J47" s="18"/>
      <c r="K47" s="18"/>
      <c r="L47" s="18"/>
      <c r="M47" s="18"/>
      <c r="N47" s="19"/>
      <c r="O47" s="18"/>
      <c r="P47" s="18"/>
      <c r="Q47" s="20"/>
      <c r="R47" s="21">
        <f t="shared" si="0"/>
        <v>0</v>
      </c>
    </row>
    <row r="48" spans="1:18">
      <c r="A48" s="15" t="s">
        <v>62</v>
      </c>
      <c r="B48" s="15">
        <v>2022310221</v>
      </c>
      <c r="C48" s="7"/>
      <c r="D48" s="7"/>
      <c r="E48" s="7"/>
      <c r="F48" s="7"/>
      <c r="G48" s="19"/>
      <c r="H48" s="18"/>
      <c r="I48" s="18"/>
      <c r="J48" s="18"/>
      <c r="K48" s="18"/>
      <c r="L48" s="18"/>
      <c r="M48" s="18"/>
      <c r="N48" s="19"/>
      <c r="O48" s="18"/>
      <c r="P48" s="18"/>
      <c r="Q48" s="20"/>
      <c r="R48" s="21">
        <f t="shared" si="0"/>
        <v>0</v>
      </c>
    </row>
    <row r="49" spans="1:18">
      <c r="A49" s="15" t="s">
        <v>63</v>
      </c>
      <c r="B49" s="15">
        <v>2022310236</v>
      </c>
      <c r="C49" s="7"/>
      <c r="D49" s="7"/>
      <c r="E49" s="7"/>
      <c r="F49" s="7"/>
      <c r="G49" s="19"/>
      <c r="H49" s="18"/>
      <c r="I49" s="18"/>
      <c r="J49" s="18"/>
      <c r="K49" s="18"/>
      <c r="L49" s="18"/>
      <c r="M49" s="18"/>
      <c r="N49" s="19"/>
      <c r="O49" s="18"/>
      <c r="P49" s="18"/>
      <c r="Q49" s="20"/>
      <c r="R49" s="21">
        <f t="shared" si="0"/>
        <v>0</v>
      </c>
    </row>
    <row r="50" spans="1:18">
      <c r="A50" s="15" t="s">
        <v>64</v>
      </c>
      <c r="B50" s="15">
        <v>2022310222</v>
      </c>
      <c r="C50" s="7"/>
      <c r="D50" s="7"/>
      <c r="E50" s="7"/>
      <c r="F50" s="7"/>
      <c r="G50" s="19"/>
      <c r="H50" s="18"/>
      <c r="I50" s="18"/>
      <c r="J50" s="18"/>
      <c r="K50" s="18"/>
      <c r="L50" s="18"/>
      <c r="M50" s="18"/>
      <c r="N50" s="19"/>
      <c r="O50" s="18"/>
      <c r="P50" s="18"/>
      <c r="Q50" s="20"/>
      <c r="R50" s="21">
        <f t="shared" si="0"/>
        <v>0</v>
      </c>
    </row>
    <row r="51" spans="1:18">
      <c r="A51" s="15" t="s">
        <v>65</v>
      </c>
      <c r="B51" s="15">
        <v>2022310225</v>
      </c>
      <c r="C51" s="7"/>
      <c r="D51" s="7"/>
      <c r="E51" s="7"/>
      <c r="F51" s="7"/>
      <c r="G51" s="19"/>
      <c r="H51" s="18"/>
      <c r="I51" s="18"/>
      <c r="J51" s="18"/>
      <c r="K51" s="18"/>
      <c r="L51" s="18"/>
      <c r="M51" s="18"/>
      <c r="N51" s="19"/>
      <c r="O51" s="18"/>
      <c r="P51" s="18"/>
      <c r="Q51" s="20"/>
      <c r="R51" s="21">
        <f t="shared" si="0"/>
        <v>0</v>
      </c>
    </row>
    <row r="52" spans="1:18">
      <c r="A52" s="15" t="s">
        <v>66</v>
      </c>
      <c r="B52" s="15">
        <v>2022310226</v>
      </c>
      <c r="C52" s="7"/>
      <c r="D52" s="7"/>
      <c r="E52" s="7"/>
      <c r="F52" s="7"/>
      <c r="G52" s="19"/>
      <c r="H52" s="18"/>
      <c r="I52" s="18"/>
      <c r="J52" s="18"/>
      <c r="K52" s="18"/>
      <c r="L52" s="18"/>
      <c r="M52" s="18"/>
      <c r="N52" s="19"/>
      <c r="O52" s="18"/>
      <c r="P52" s="18"/>
      <c r="Q52" s="20"/>
      <c r="R52" s="21">
        <f t="shared" si="0"/>
        <v>0</v>
      </c>
    </row>
    <row r="53" spans="1:18">
      <c r="A53" s="15" t="s">
        <v>67</v>
      </c>
      <c r="B53" s="15">
        <v>2022310206</v>
      </c>
      <c r="C53" s="7"/>
      <c r="D53" s="7"/>
      <c r="E53" s="7"/>
      <c r="F53" s="7"/>
      <c r="G53" s="19"/>
      <c r="H53" s="18"/>
      <c r="I53" s="18"/>
      <c r="J53" s="18"/>
      <c r="K53" s="18"/>
      <c r="L53" s="18"/>
      <c r="M53" s="18"/>
      <c r="N53" s="19"/>
      <c r="O53" s="42"/>
      <c r="P53" s="18"/>
      <c r="Q53" s="20"/>
      <c r="R53" s="21">
        <f t="shared" si="0"/>
        <v>0</v>
      </c>
    </row>
    <row r="54" spans="1:18">
      <c r="A54" s="15" t="s">
        <v>68</v>
      </c>
      <c r="B54" s="15">
        <v>2022310254</v>
      </c>
      <c r="C54" s="34"/>
      <c r="D54" s="34"/>
      <c r="E54" s="34"/>
      <c r="F54" s="34"/>
      <c r="G54" s="19"/>
      <c r="H54" s="43"/>
      <c r="I54" s="43"/>
      <c r="J54" s="43"/>
      <c r="K54" s="43"/>
      <c r="L54" s="43"/>
      <c r="M54" s="43"/>
      <c r="N54" s="19"/>
      <c r="O54" s="43"/>
      <c r="P54" s="43"/>
      <c r="Q54" s="44"/>
      <c r="R54" s="21">
        <f t="shared" si="0"/>
        <v>0</v>
      </c>
    </row>
    <row r="55" spans="1:18">
      <c r="A55" s="1" t="s">
        <v>69</v>
      </c>
      <c r="B55" s="45">
        <v>2022310255</v>
      </c>
      <c r="C55" s="36" t="s">
        <v>110</v>
      </c>
      <c r="D55" s="36">
        <v>4</v>
      </c>
      <c r="E55" s="46"/>
      <c r="F55" s="39"/>
      <c r="G55" s="19">
        <v>4</v>
      </c>
      <c r="H55" s="47"/>
      <c r="I55" s="47"/>
      <c r="J55" s="48"/>
      <c r="K55" s="357" t="s">
        <v>97</v>
      </c>
      <c r="L55" s="49" t="s">
        <v>98</v>
      </c>
      <c r="M55" s="49">
        <v>10</v>
      </c>
      <c r="N55" s="17">
        <v>10</v>
      </c>
      <c r="O55" s="47"/>
      <c r="P55" s="48"/>
      <c r="Q55" s="50"/>
      <c r="R55" s="21">
        <f t="shared" si="0"/>
        <v>14</v>
      </c>
    </row>
    <row r="56" spans="1:18">
      <c r="A56" s="1" t="s">
        <v>70</v>
      </c>
      <c r="B56" s="45">
        <v>2022315201</v>
      </c>
      <c r="C56" s="39"/>
      <c r="D56" s="39"/>
      <c r="E56" s="46"/>
      <c r="F56" s="39"/>
      <c r="G56" s="19"/>
      <c r="H56" s="18"/>
      <c r="I56" s="18"/>
      <c r="J56" s="18"/>
      <c r="K56" s="48"/>
      <c r="L56" s="48"/>
      <c r="M56" s="48"/>
      <c r="N56" s="19"/>
      <c r="O56" s="47"/>
      <c r="P56" s="48"/>
      <c r="Q56" s="50"/>
      <c r="R56" s="21">
        <f t="shared" si="0"/>
        <v>0</v>
      </c>
    </row>
    <row r="57" spans="1:18">
      <c r="A57" s="1" t="s">
        <v>71</v>
      </c>
      <c r="B57" s="45">
        <v>2022315202</v>
      </c>
      <c r="C57" s="39"/>
      <c r="D57" s="39"/>
      <c r="E57" s="46"/>
      <c r="F57" s="39"/>
      <c r="G57" s="19"/>
      <c r="H57" s="47"/>
      <c r="I57" s="47"/>
      <c r="J57" s="48"/>
      <c r="K57" s="48"/>
      <c r="L57" s="48"/>
      <c r="M57" s="48"/>
      <c r="N57" s="19"/>
      <c r="O57" s="47"/>
      <c r="P57" s="48"/>
      <c r="Q57" s="50"/>
      <c r="R57" s="21">
        <f t="shared" si="0"/>
        <v>0</v>
      </c>
    </row>
    <row r="58" spans="1:18">
      <c r="A58" s="1" t="s">
        <v>72</v>
      </c>
      <c r="B58" s="45">
        <v>2022315203</v>
      </c>
      <c r="C58" s="39"/>
      <c r="D58" s="39"/>
      <c r="E58" s="46"/>
      <c r="F58" s="39"/>
      <c r="G58" s="19"/>
      <c r="H58" s="47"/>
      <c r="I58" s="47"/>
      <c r="J58" s="48"/>
      <c r="K58" s="48"/>
      <c r="L58" s="48"/>
      <c r="M58" s="48"/>
      <c r="N58" s="19"/>
      <c r="O58" s="47"/>
      <c r="P58" s="47"/>
      <c r="Q58" s="51"/>
      <c r="R58" s="21">
        <f t="shared" si="0"/>
        <v>0</v>
      </c>
    </row>
    <row r="59" spans="1:18">
      <c r="A59" s="1" t="s">
        <v>73</v>
      </c>
      <c r="B59" s="45">
        <v>2022315204</v>
      </c>
      <c r="C59" s="39"/>
      <c r="D59" s="39"/>
      <c r="E59" s="46"/>
      <c r="F59" s="39"/>
      <c r="G59" s="19"/>
      <c r="H59" s="47"/>
      <c r="I59" s="47"/>
      <c r="J59" s="48"/>
      <c r="K59" s="48"/>
      <c r="L59" s="48"/>
      <c r="M59" s="48"/>
      <c r="N59" s="19"/>
      <c r="O59" s="47"/>
      <c r="P59" s="48"/>
      <c r="Q59" s="50"/>
      <c r="R59" s="21">
        <f t="shared" si="0"/>
        <v>0</v>
      </c>
    </row>
    <row r="60" spans="1:18">
      <c r="A60" s="1" t="s">
        <v>74</v>
      </c>
      <c r="B60" s="45">
        <v>2022315205</v>
      </c>
      <c r="C60" s="39"/>
      <c r="D60" s="39"/>
      <c r="E60" s="46"/>
      <c r="F60" s="39"/>
      <c r="G60" s="19"/>
      <c r="H60" s="47"/>
      <c r="I60" s="47"/>
      <c r="J60" s="48"/>
      <c r="K60" s="48"/>
      <c r="L60" s="48"/>
      <c r="M60" s="48"/>
      <c r="N60" s="19"/>
      <c r="O60" s="47"/>
      <c r="P60" s="48"/>
      <c r="Q60" s="50"/>
      <c r="R60" s="21">
        <f t="shared" si="0"/>
        <v>0</v>
      </c>
    </row>
    <row r="61" spans="1:18">
      <c r="A61" s="1" t="s">
        <v>75</v>
      </c>
      <c r="B61" s="45">
        <v>2022315207</v>
      </c>
      <c r="C61" s="36" t="s">
        <v>95</v>
      </c>
      <c r="D61" s="36">
        <v>3</v>
      </c>
      <c r="E61" s="46"/>
      <c r="F61" s="39"/>
      <c r="G61" s="19">
        <v>3</v>
      </c>
      <c r="H61" s="47"/>
      <c r="I61" s="47"/>
      <c r="J61" s="48"/>
      <c r="K61" s="48"/>
      <c r="L61" s="48"/>
      <c r="M61" s="48"/>
      <c r="N61" s="19"/>
      <c r="O61" s="47"/>
      <c r="P61" s="48"/>
      <c r="Q61" s="50"/>
      <c r="R61" s="21">
        <f t="shared" si="0"/>
        <v>3</v>
      </c>
    </row>
    <row r="62" spans="1:18">
      <c r="A62" s="1" t="s">
        <v>76</v>
      </c>
      <c r="B62" s="45">
        <v>2022315206</v>
      </c>
      <c r="C62" s="39"/>
      <c r="D62" s="39"/>
      <c r="E62" s="46"/>
      <c r="F62" s="39"/>
      <c r="G62" s="19"/>
      <c r="H62" s="47"/>
      <c r="I62" s="47"/>
      <c r="J62" s="48"/>
      <c r="K62" s="48"/>
      <c r="L62" s="48"/>
      <c r="M62" s="48"/>
      <c r="N62" s="19"/>
      <c r="O62" s="47"/>
      <c r="P62" s="48"/>
      <c r="Q62" s="50"/>
      <c r="R62" s="21">
        <f t="shared" si="0"/>
        <v>0</v>
      </c>
    </row>
    <row r="63" spans="1:18">
      <c r="A63" s="1" t="s">
        <v>77</v>
      </c>
      <c r="B63" s="45">
        <v>2022315208</v>
      </c>
      <c r="C63" s="36" t="s">
        <v>95</v>
      </c>
      <c r="D63" s="36">
        <v>3</v>
      </c>
      <c r="E63" s="46"/>
      <c r="F63" s="39"/>
      <c r="G63" s="17">
        <v>3</v>
      </c>
      <c r="H63" s="47"/>
      <c r="I63" s="47"/>
      <c r="J63" s="48"/>
      <c r="K63" s="48"/>
      <c r="L63" s="48"/>
      <c r="M63" s="48"/>
      <c r="N63" s="19"/>
      <c r="O63" s="47"/>
      <c r="P63" s="48"/>
      <c r="Q63" s="50"/>
      <c r="R63" s="21">
        <f t="shared" si="0"/>
        <v>3</v>
      </c>
    </row>
    <row r="64" spans="1:18" ht="16.5" customHeight="1">
      <c r="A64" s="1" t="s">
        <v>78</v>
      </c>
      <c r="B64" s="45">
        <v>2022315209</v>
      </c>
      <c r="C64" s="39"/>
      <c r="D64" s="39"/>
      <c r="E64" s="46"/>
      <c r="F64" s="39"/>
      <c r="G64" s="19"/>
      <c r="H64" s="47"/>
      <c r="I64" s="47"/>
      <c r="J64" s="48"/>
      <c r="K64" s="48"/>
      <c r="L64" s="48"/>
      <c r="M64" s="48"/>
      <c r="N64" s="19"/>
      <c r="O64" s="47"/>
      <c r="P64" s="48"/>
      <c r="Q64" s="50"/>
      <c r="R64" s="21">
        <f t="shared" si="0"/>
        <v>0</v>
      </c>
    </row>
    <row r="65" spans="1:18">
      <c r="A65" s="52" t="s">
        <v>79</v>
      </c>
      <c r="B65" s="53">
        <v>2022315210</v>
      </c>
      <c r="C65" s="54"/>
      <c r="D65" s="54"/>
      <c r="E65" s="55"/>
      <c r="F65" s="54"/>
      <c r="G65" s="19"/>
      <c r="H65" s="56"/>
      <c r="I65" s="56"/>
      <c r="J65" s="57"/>
      <c r="K65" s="57"/>
      <c r="L65" s="57"/>
      <c r="M65" s="57"/>
      <c r="N65" s="19"/>
      <c r="O65" s="56"/>
      <c r="P65" s="57"/>
      <c r="Q65" s="58"/>
      <c r="R65" s="21">
        <f t="shared" si="0"/>
        <v>0</v>
      </c>
    </row>
    <row r="66" spans="1:18">
      <c r="A66" s="59" t="s">
        <v>80</v>
      </c>
      <c r="B66" s="60">
        <v>2022315211</v>
      </c>
      <c r="C66" s="39"/>
      <c r="D66" s="39"/>
      <c r="E66" s="46"/>
      <c r="F66" s="39"/>
      <c r="G66" s="19"/>
      <c r="H66" s="18"/>
      <c r="I66" s="18"/>
      <c r="J66" s="18"/>
      <c r="K66" s="48"/>
      <c r="L66" s="48"/>
      <c r="M66" s="48"/>
      <c r="N66" s="19"/>
      <c r="O66" s="47"/>
      <c r="P66" s="48"/>
      <c r="Q66" s="50"/>
      <c r="R66" s="21">
        <f t="shared" si="0"/>
        <v>0</v>
      </c>
    </row>
    <row r="67" spans="1:18">
      <c r="A67" s="59" t="s">
        <v>81</v>
      </c>
      <c r="B67" s="60">
        <v>2022315212</v>
      </c>
      <c r="C67" s="36" t="s">
        <v>594</v>
      </c>
      <c r="D67" s="36">
        <v>4</v>
      </c>
      <c r="E67" s="16"/>
      <c r="F67" s="36"/>
      <c r="G67" s="19">
        <v>4</v>
      </c>
      <c r="H67" s="47"/>
      <c r="I67" s="47"/>
      <c r="J67" s="48"/>
      <c r="K67" s="48"/>
      <c r="L67" s="48"/>
      <c r="M67" s="48"/>
      <c r="N67" s="19"/>
      <c r="O67" s="47"/>
      <c r="P67" s="48"/>
      <c r="Q67" s="50"/>
      <c r="R67" s="21">
        <f t="shared" ref="R67" si="1">G67+N67+Q67</f>
        <v>4</v>
      </c>
    </row>
  </sheetData>
  <mergeCells count="15">
    <mergeCell ref="R1:R3"/>
    <mergeCell ref="A1:A3"/>
    <mergeCell ref="B1:B3"/>
    <mergeCell ref="G2:G3"/>
    <mergeCell ref="N2:N3"/>
    <mergeCell ref="O2:O3"/>
    <mergeCell ref="C1:G1"/>
    <mergeCell ref="H1:N1"/>
    <mergeCell ref="O1:Q1"/>
    <mergeCell ref="C2:D2"/>
    <mergeCell ref="E2:F2"/>
    <mergeCell ref="H2:J2"/>
    <mergeCell ref="K2:M2"/>
    <mergeCell ref="P2:P3"/>
    <mergeCell ref="Q2:Q3"/>
  </mergeCells>
  <phoneticPr fontId="116" type="noConversion"/>
  <conditionalFormatting sqref="R1:R197 N5:N67 G1:G197">
    <cfRule type="cellIs" dxfId="2" priority="1" operator="equal">
      <formula>0</formula>
    </cfRule>
  </conditionalFormatting>
  <conditionalFormatting sqref="G5">
    <cfRule type="expression" dxfId="1" priority="4">
      <formula>0</formula>
    </cfRule>
  </conditionalFormatting>
  <conditionalFormatting sqref="H25">
    <cfRule type="expression" dxfId="0" priority="5">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90"/>
  <sheetViews>
    <sheetView topLeftCell="CO1" zoomScaleNormal="100" workbookViewId="0">
      <pane ySplit="2" topLeftCell="A18" activePane="bottomLeft" state="frozen"/>
      <selection pane="bottomLeft" activeCell="CU23" sqref="CU23"/>
    </sheetView>
  </sheetViews>
  <sheetFormatPr defaultColWidth="8.5" defaultRowHeight="54.95" customHeight="1"/>
  <cols>
    <col min="1" max="1" width="14.75" style="348" customWidth="1"/>
    <col min="2" max="2" width="25.5" style="348" customWidth="1"/>
    <col min="3" max="4" width="9" style="349" hidden="1" customWidth="1"/>
    <col min="5" max="5" width="46.25" style="349" customWidth="1"/>
    <col min="6" max="6" width="15.875" style="348" customWidth="1"/>
    <col min="7" max="7" width="89.125" style="349" customWidth="1"/>
    <col min="8" max="8" width="31" style="349" customWidth="1"/>
    <col min="9" max="9" width="21.875" style="349" customWidth="1"/>
    <col min="10" max="10" width="13.125" style="349" customWidth="1"/>
    <col min="11" max="11" width="26.25" style="350" customWidth="1"/>
    <col min="12" max="12" width="38.125" style="351" customWidth="1"/>
    <col min="13" max="13" width="26.25" style="350" customWidth="1"/>
    <col min="14" max="14" width="38.125" style="350" customWidth="1"/>
    <col min="15" max="46" width="26.25" style="350" customWidth="1"/>
    <col min="47" max="73" width="26.25" style="321" customWidth="1"/>
    <col min="74" max="74" width="26.25" style="350" customWidth="1"/>
    <col min="75" max="75" width="26.25" style="352" customWidth="1"/>
    <col min="76" max="76" width="54" style="348" customWidth="1"/>
    <col min="77" max="77" width="13.25" style="348" customWidth="1"/>
    <col min="78" max="78" width="66.75" style="349" customWidth="1"/>
    <col min="79" max="79" width="8.5" style="349"/>
    <col min="80" max="80" width="17.75" style="349" customWidth="1"/>
    <col min="81" max="81" width="8.5" style="348"/>
    <col min="82" max="82" width="24.125" style="353" customWidth="1"/>
    <col min="83" max="84" width="41.25" style="349" customWidth="1"/>
    <col min="85" max="85" width="8.5" style="349"/>
    <col min="86" max="86" width="29.125" style="349" customWidth="1"/>
    <col min="87" max="87" width="55.375" style="349" customWidth="1"/>
    <col min="88" max="88" width="13.75" style="349" customWidth="1"/>
    <col min="89" max="89" width="26.125" style="349" customWidth="1"/>
    <col min="90" max="90" width="17.5" style="349" customWidth="1"/>
    <col min="91" max="91" width="19.625" style="354" customWidth="1"/>
    <col min="92" max="92" width="25.625" style="353" customWidth="1"/>
    <col min="93" max="93" width="65.875" style="349" customWidth="1"/>
    <col min="94" max="94" width="53.75" style="349" customWidth="1"/>
    <col min="95" max="96" width="8.5" style="349"/>
    <col min="97" max="97" width="56.875" style="349" customWidth="1"/>
    <col min="98" max="98" width="14" style="349" customWidth="1"/>
    <col min="99" max="99" width="12.625" style="355"/>
  </cols>
  <sheetData>
    <row r="1" spans="1:99" ht="54.95" customHeight="1">
      <c r="A1" s="375" t="s">
        <v>111</v>
      </c>
      <c r="B1" s="375" t="s">
        <v>2</v>
      </c>
      <c r="C1" s="375" t="s">
        <v>112</v>
      </c>
      <c r="D1" s="375" t="s">
        <v>85</v>
      </c>
      <c r="E1" s="376" t="s">
        <v>113</v>
      </c>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8"/>
      <c r="AV1" s="378"/>
      <c r="AW1" s="378"/>
      <c r="AX1" s="378"/>
      <c r="AY1" s="378"/>
      <c r="AZ1" s="378"/>
      <c r="BA1" s="378"/>
      <c r="BB1" s="378"/>
      <c r="BC1" s="378"/>
      <c r="BD1" s="378"/>
      <c r="BE1" s="378"/>
      <c r="BF1" s="378"/>
      <c r="BG1" s="378"/>
      <c r="BH1" s="378"/>
      <c r="BI1" s="378"/>
      <c r="BJ1" s="378"/>
      <c r="BK1" s="378"/>
      <c r="BL1" s="378"/>
      <c r="BM1" s="378"/>
      <c r="BN1" s="378"/>
      <c r="BO1" s="378"/>
      <c r="BP1" s="378"/>
      <c r="BQ1" s="378"/>
      <c r="BR1" s="378"/>
      <c r="BS1" s="378"/>
      <c r="BT1" s="378"/>
      <c r="BU1" s="378"/>
      <c r="BV1" s="377"/>
      <c r="BW1" s="63"/>
      <c r="BX1" s="370" t="s">
        <v>114</v>
      </c>
      <c r="BY1" s="370"/>
      <c r="BZ1" s="370"/>
      <c r="CA1" s="370"/>
      <c r="CB1" s="370"/>
      <c r="CC1" s="370"/>
      <c r="CD1" s="63"/>
      <c r="CE1" s="371" t="s">
        <v>115</v>
      </c>
      <c r="CF1" s="372"/>
      <c r="CG1" s="372"/>
      <c r="CH1" s="372"/>
      <c r="CI1" s="372"/>
      <c r="CJ1" s="372"/>
      <c r="CK1" s="372"/>
      <c r="CL1" s="372"/>
      <c r="CM1" s="372"/>
      <c r="CN1" s="63"/>
      <c r="CO1" s="373" t="s">
        <v>116</v>
      </c>
      <c r="CP1" s="374"/>
      <c r="CQ1" s="374"/>
      <c r="CR1" s="374"/>
      <c r="CS1" s="374"/>
      <c r="CT1" s="374"/>
      <c r="CU1" s="368" t="s">
        <v>117</v>
      </c>
    </row>
    <row r="2" spans="1:99" ht="54.95" customHeight="1">
      <c r="A2" s="375"/>
      <c r="B2" s="375"/>
      <c r="C2" s="375"/>
      <c r="D2" s="375"/>
      <c r="E2" s="61" t="s">
        <v>118</v>
      </c>
      <c r="F2" s="61" t="s">
        <v>119</v>
      </c>
      <c r="G2" s="61" t="s">
        <v>120</v>
      </c>
      <c r="H2" s="61" t="s">
        <v>121</v>
      </c>
      <c r="I2" s="61" t="s">
        <v>122</v>
      </c>
      <c r="J2" s="61" t="s">
        <v>123</v>
      </c>
      <c r="K2" s="66" t="s">
        <v>92</v>
      </c>
      <c r="L2" s="62" t="s">
        <v>124</v>
      </c>
      <c r="M2" s="61" t="s">
        <v>119</v>
      </c>
      <c r="N2" s="61" t="s">
        <v>120</v>
      </c>
      <c r="O2" s="61" t="s">
        <v>121</v>
      </c>
      <c r="P2" s="61" t="s">
        <v>122</v>
      </c>
      <c r="Q2" s="61" t="s">
        <v>123</v>
      </c>
      <c r="R2" s="66" t="s">
        <v>92</v>
      </c>
      <c r="S2" s="61" t="s">
        <v>125</v>
      </c>
      <c r="T2" s="67" t="s">
        <v>126</v>
      </c>
      <c r="U2" s="61" t="s">
        <v>120</v>
      </c>
      <c r="V2" s="61" t="s">
        <v>121</v>
      </c>
      <c r="W2" s="61" t="s">
        <v>122</v>
      </c>
      <c r="X2" s="61" t="s">
        <v>123</v>
      </c>
      <c r="Y2" s="66" t="s">
        <v>92</v>
      </c>
      <c r="Z2" s="61" t="s">
        <v>127</v>
      </c>
      <c r="AA2" s="61" t="s">
        <v>119</v>
      </c>
      <c r="AB2" s="61" t="s">
        <v>120</v>
      </c>
      <c r="AC2" s="61" t="s">
        <v>121</v>
      </c>
      <c r="AD2" s="61" t="s">
        <v>122</v>
      </c>
      <c r="AE2" s="61" t="s">
        <v>123</v>
      </c>
      <c r="AF2" s="66" t="s">
        <v>92</v>
      </c>
      <c r="AG2" s="61" t="s">
        <v>128</v>
      </c>
      <c r="AH2" s="61" t="s">
        <v>119</v>
      </c>
      <c r="AI2" s="61" t="s">
        <v>120</v>
      </c>
      <c r="AJ2" s="61" t="s">
        <v>121</v>
      </c>
      <c r="AK2" s="61" t="s">
        <v>122</v>
      </c>
      <c r="AL2" s="61" t="s">
        <v>123</v>
      </c>
      <c r="AM2" s="66" t="s">
        <v>92</v>
      </c>
      <c r="AN2" s="61" t="s">
        <v>129</v>
      </c>
      <c r="AO2" s="61" t="s">
        <v>119</v>
      </c>
      <c r="AP2" s="61" t="s">
        <v>120</v>
      </c>
      <c r="AQ2" s="61" t="s">
        <v>121</v>
      </c>
      <c r="AR2" s="61" t="s">
        <v>122</v>
      </c>
      <c r="AS2" s="61" t="s">
        <v>123</v>
      </c>
      <c r="AT2" s="66" t="s">
        <v>92</v>
      </c>
      <c r="AU2" s="61" t="s">
        <v>130</v>
      </c>
      <c r="AV2" s="61" t="s">
        <v>119</v>
      </c>
      <c r="AW2" s="61" t="s">
        <v>120</v>
      </c>
      <c r="AX2" s="61" t="s">
        <v>121</v>
      </c>
      <c r="AY2" s="61" t="s">
        <v>122</v>
      </c>
      <c r="AZ2" s="61" t="s">
        <v>123</v>
      </c>
      <c r="BA2" s="66" t="s">
        <v>92</v>
      </c>
      <c r="BB2" s="61" t="s">
        <v>131</v>
      </c>
      <c r="BC2" s="61" t="s">
        <v>119</v>
      </c>
      <c r="BD2" s="61" t="s">
        <v>120</v>
      </c>
      <c r="BE2" s="61" t="s">
        <v>121</v>
      </c>
      <c r="BF2" s="61" t="s">
        <v>122</v>
      </c>
      <c r="BG2" s="61" t="s">
        <v>123</v>
      </c>
      <c r="BH2" s="66" t="s">
        <v>92</v>
      </c>
      <c r="BI2" s="61" t="s">
        <v>132</v>
      </c>
      <c r="BJ2" s="61" t="s">
        <v>119</v>
      </c>
      <c r="BK2" s="61" t="s">
        <v>120</v>
      </c>
      <c r="BL2" s="61" t="s">
        <v>121</v>
      </c>
      <c r="BM2" s="61" t="s">
        <v>122</v>
      </c>
      <c r="BN2" s="61" t="s">
        <v>123</v>
      </c>
      <c r="BO2" s="66" t="s">
        <v>92</v>
      </c>
      <c r="BP2" s="61" t="s">
        <v>133</v>
      </c>
      <c r="BQ2" s="61" t="s">
        <v>119</v>
      </c>
      <c r="BR2" s="61" t="s">
        <v>120</v>
      </c>
      <c r="BS2" s="61" t="s">
        <v>121</v>
      </c>
      <c r="BT2" s="61" t="s">
        <v>122</v>
      </c>
      <c r="BU2" s="61" t="s">
        <v>123</v>
      </c>
      <c r="BV2" s="66" t="s">
        <v>92</v>
      </c>
      <c r="BW2" s="68" t="s">
        <v>117</v>
      </c>
      <c r="BX2" s="64" t="s">
        <v>134</v>
      </c>
      <c r="BY2" s="64" t="s">
        <v>135</v>
      </c>
      <c r="BZ2" s="64" t="s">
        <v>136</v>
      </c>
      <c r="CA2" s="64" t="s">
        <v>137</v>
      </c>
      <c r="CB2" s="64" t="s">
        <v>138</v>
      </c>
      <c r="CC2" s="64" t="s">
        <v>117</v>
      </c>
      <c r="CD2" s="63" t="s">
        <v>139</v>
      </c>
      <c r="CE2" s="65" t="s">
        <v>140</v>
      </c>
      <c r="CF2" s="65" t="s">
        <v>141</v>
      </c>
      <c r="CG2" s="65" t="s">
        <v>119</v>
      </c>
      <c r="CH2" s="65" t="s">
        <v>142</v>
      </c>
      <c r="CI2" s="65" t="s">
        <v>120</v>
      </c>
      <c r="CJ2" s="65" t="s">
        <v>143</v>
      </c>
      <c r="CK2" s="65" t="s">
        <v>144</v>
      </c>
      <c r="CL2" s="65" t="s">
        <v>145</v>
      </c>
      <c r="CM2" s="65" t="s">
        <v>117</v>
      </c>
      <c r="CN2" s="63" t="s">
        <v>139</v>
      </c>
      <c r="CO2" s="69" t="s">
        <v>146</v>
      </c>
      <c r="CP2" s="69" t="s">
        <v>147</v>
      </c>
      <c r="CQ2" s="69" t="s">
        <v>148</v>
      </c>
      <c r="CR2" s="69" t="s">
        <v>149</v>
      </c>
      <c r="CS2" s="69" t="s">
        <v>150</v>
      </c>
      <c r="CT2" s="69" t="s">
        <v>92</v>
      </c>
      <c r="CU2" s="369"/>
    </row>
    <row r="3" spans="1:99" ht="102.75" customHeight="1">
      <c r="A3" s="70" t="s">
        <v>16</v>
      </c>
      <c r="B3" s="70">
        <v>2022310207</v>
      </c>
      <c r="C3" s="70"/>
      <c r="D3" s="70"/>
      <c r="E3" s="381" t="s">
        <v>151</v>
      </c>
      <c r="F3" s="71" t="s">
        <v>152</v>
      </c>
      <c r="G3" s="72" t="s">
        <v>412</v>
      </c>
      <c r="H3" s="73" t="s">
        <v>153</v>
      </c>
      <c r="I3" s="74" t="s">
        <v>154</v>
      </c>
      <c r="J3" s="74">
        <v>1</v>
      </c>
      <c r="K3" s="75">
        <v>25</v>
      </c>
      <c r="L3" s="76" t="s">
        <v>155</v>
      </c>
      <c r="M3" s="74" t="s">
        <v>152</v>
      </c>
      <c r="N3" s="77" t="s">
        <v>413</v>
      </c>
      <c r="O3" s="75" t="s">
        <v>156</v>
      </c>
      <c r="P3" s="75" t="s">
        <v>154</v>
      </c>
      <c r="Q3" s="75">
        <v>1</v>
      </c>
      <c r="R3" s="75">
        <v>25</v>
      </c>
      <c r="S3" s="74" t="s">
        <v>157</v>
      </c>
      <c r="T3" s="74" t="s">
        <v>152</v>
      </c>
      <c r="U3" s="77" t="s">
        <v>414</v>
      </c>
      <c r="V3" s="75" t="s">
        <v>158</v>
      </c>
      <c r="W3" s="75" t="s">
        <v>154</v>
      </c>
      <c r="X3" s="75">
        <v>2</v>
      </c>
      <c r="Y3" s="75">
        <v>15</v>
      </c>
      <c r="Z3" s="74" t="s">
        <v>159</v>
      </c>
      <c r="AA3" s="74" t="s">
        <v>160</v>
      </c>
      <c r="AB3" s="77" t="s">
        <v>415</v>
      </c>
      <c r="AC3" s="74" t="s">
        <v>161</v>
      </c>
      <c r="AD3" s="74" t="s">
        <v>154</v>
      </c>
      <c r="AE3" s="74">
        <v>2</v>
      </c>
      <c r="AF3" s="75">
        <v>2.5</v>
      </c>
      <c r="AG3" s="74" t="s">
        <v>162</v>
      </c>
      <c r="AH3" s="74" t="s">
        <v>160</v>
      </c>
      <c r="AI3" s="77" t="s">
        <v>416</v>
      </c>
      <c r="AJ3" s="74" t="s">
        <v>163</v>
      </c>
      <c r="AK3" s="74" t="s">
        <v>154</v>
      </c>
      <c r="AL3" s="74">
        <v>3</v>
      </c>
      <c r="AM3" s="75">
        <v>1.071428</v>
      </c>
      <c r="AN3" s="78" t="s">
        <v>417</v>
      </c>
      <c r="AO3" s="75" t="s">
        <v>160</v>
      </c>
      <c r="AP3" s="79" t="s">
        <v>418</v>
      </c>
      <c r="AQ3" s="75" t="s">
        <v>158</v>
      </c>
      <c r="AR3" s="75" t="s">
        <v>154</v>
      </c>
      <c r="AS3" s="75">
        <v>2</v>
      </c>
      <c r="AT3" s="75">
        <v>1.875</v>
      </c>
      <c r="AU3" s="80" t="s">
        <v>164</v>
      </c>
      <c r="AV3" s="80" t="s">
        <v>160</v>
      </c>
      <c r="AW3" s="81" t="s">
        <v>419</v>
      </c>
      <c r="AX3" s="80" t="s">
        <v>153</v>
      </c>
      <c r="AY3" s="80" t="s">
        <v>154</v>
      </c>
      <c r="AZ3" s="80">
        <v>1</v>
      </c>
      <c r="BA3" s="80">
        <v>2.7777799999999999</v>
      </c>
      <c r="BB3" s="80" t="s">
        <v>165</v>
      </c>
      <c r="BC3" s="80" t="s">
        <v>160</v>
      </c>
      <c r="BD3" s="82" t="s">
        <v>420</v>
      </c>
      <c r="BE3" s="80" t="s">
        <v>153</v>
      </c>
      <c r="BF3" s="80" t="s">
        <v>154</v>
      </c>
      <c r="BG3" s="80">
        <v>1</v>
      </c>
      <c r="BH3" s="80">
        <v>2.7778</v>
      </c>
      <c r="BI3" s="80" t="s">
        <v>166</v>
      </c>
      <c r="BJ3" s="80" t="s">
        <v>160</v>
      </c>
      <c r="BK3" s="82" t="s">
        <v>421</v>
      </c>
      <c r="BL3" s="80" t="s">
        <v>167</v>
      </c>
      <c r="BM3" s="80" t="s">
        <v>154</v>
      </c>
      <c r="BN3" s="80">
        <v>1</v>
      </c>
      <c r="BO3" s="80">
        <v>2.7777799999999999</v>
      </c>
      <c r="BP3" s="80" t="s">
        <v>168</v>
      </c>
      <c r="BQ3" s="82" t="s">
        <v>160</v>
      </c>
      <c r="BR3" s="82" t="s">
        <v>422</v>
      </c>
      <c r="BS3" s="80" t="s">
        <v>153</v>
      </c>
      <c r="BT3" s="80" t="s">
        <v>154</v>
      </c>
      <c r="BU3" s="80">
        <v>1</v>
      </c>
      <c r="BV3" s="75">
        <v>3.125</v>
      </c>
      <c r="BW3" s="80">
        <f t="shared" ref="BW3:BW11" si="0">BV3+BO3+BH3+BA3+AT3+AM3+AF3+Y3+R3+K3</f>
        <v>81.904787999999996</v>
      </c>
      <c r="BX3" s="75"/>
      <c r="BY3" s="83"/>
      <c r="BZ3" s="83"/>
      <c r="CA3" s="83"/>
      <c r="CB3" s="83"/>
      <c r="CC3" s="83"/>
      <c r="CD3" s="84"/>
      <c r="CE3" s="83"/>
      <c r="CF3" s="83"/>
      <c r="CG3" s="83"/>
      <c r="CH3" s="83"/>
      <c r="CI3" s="83"/>
      <c r="CJ3" s="83"/>
      <c r="CK3" s="83"/>
      <c r="CL3" s="83"/>
      <c r="CM3" s="83"/>
      <c r="CN3" s="84"/>
      <c r="CO3" s="83"/>
      <c r="CP3" s="83"/>
      <c r="CQ3" s="83"/>
      <c r="CR3" s="83"/>
      <c r="CS3" s="83"/>
      <c r="CT3" s="83"/>
      <c r="CU3" s="238">
        <f>CT3+CM3+CC3+BW3</f>
        <v>81.904787999999996</v>
      </c>
    </row>
    <row r="4" spans="1:99" s="418" customFormat="1" ht="63.75" customHeight="1">
      <c r="A4" s="407" t="s">
        <v>18</v>
      </c>
      <c r="B4" s="407">
        <v>2022310215</v>
      </c>
      <c r="C4" s="407"/>
      <c r="D4" s="407"/>
      <c r="E4" s="408"/>
      <c r="F4" s="409"/>
      <c r="G4" s="419"/>
      <c r="H4" s="410"/>
      <c r="I4" s="411"/>
      <c r="J4" s="412"/>
      <c r="K4" s="413"/>
      <c r="L4" s="408"/>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4"/>
      <c r="AL4" s="414"/>
      <c r="AM4" s="414"/>
      <c r="AN4" s="414"/>
      <c r="AO4" s="414"/>
      <c r="AP4" s="414"/>
      <c r="AQ4" s="414"/>
      <c r="AR4" s="414"/>
      <c r="AS4" s="414"/>
      <c r="AT4" s="413"/>
      <c r="AU4" s="415"/>
      <c r="AV4" s="415"/>
      <c r="AW4" s="415"/>
      <c r="AX4" s="415"/>
      <c r="AY4" s="415"/>
      <c r="AZ4" s="415"/>
      <c r="BA4" s="415"/>
      <c r="BB4" s="415"/>
      <c r="BC4" s="415"/>
      <c r="BD4" s="415"/>
      <c r="BE4" s="415"/>
      <c r="BF4" s="415"/>
      <c r="BG4" s="415"/>
      <c r="BH4" s="415"/>
      <c r="BI4" s="415"/>
      <c r="BJ4" s="415"/>
      <c r="BK4" s="415"/>
      <c r="BL4" s="415"/>
      <c r="BM4" s="415"/>
      <c r="BN4" s="415"/>
      <c r="BO4" s="415"/>
      <c r="BP4" s="415"/>
      <c r="BQ4" s="415"/>
      <c r="BR4" s="415"/>
      <c r="BS4" s="415"/>
      <c r="BT4" s="415"/>
      <c r="BU4" s="415"/>
      <c r="BV4" s="413"/>
      <c r="BW4" s="415">
        <f t="shared" si="0"/>
        <v>0</v>
      </c>
      <c r="BX4" s="411"/>
      <c r="BY4" s="411"/>
      <c r="BZ4" s="411"/>
      <c r="CA4" s="411"/>
      <c r="CB4" s="411"/>
      <c r="CC4" s="411"/>
      <c r="CD4" s="416"/>
      <c r="CE4" s="411"/>
      <c r="CF4" s="411"/>
      <c r="CG4" s="411"/>
      <c r="CH4" s="411"/>
      <c r="CI4" s="411"/>
      <c r="CJ4" s="411"/>
      <c r="CK4" s="409"/>
      <c r="CL4" s="417"/>
      <c r="CM4" s="272"/>
      <c r="CN4" s="416"/>
      <c r="CO4" s="411"/>
      <c r="CP4" s="411"/>
      <c r="CQ4" s="411"/>
      <c r="CR4" s="411"/>
      <c r="CS4" s="411"/>
      <c r="CT4" s="411"/>
      <c r="CU4" s="413">
        <f t="shared" ref="CU4:CU66" si="1">CT4+CM4+CC4+BW4</f>
        <v>0</v>
      </c>
    </row>
    <row r="5" spans="1:99" s="406" customFormat="1" ht="51" customHeight="1">
      <c r="A5" s="382" t="s">
        <v>19</v>
      </c>
      <c r="B5" s="382">
        <v>2022310223</v>
      </c>
      <c r="C5" s="382"/>
      <c r="D5" s="382"/>
      <c r="E5" s="383" t="s">
        <v>169</v>
      </c>
      <c r="F5" s="384" t="s">
        <v>152</v>
      </c>
      <c r="G5" s="385" t="s">
        <v>423</v>
      </c>
      <c r="H5" s="386" t="s">
        <v>170</v>
      </c>
      <c r="I5" s="386" t="s">
        <v>154</v>
      </c>
      <c r="J5" s="387" t="s">
        <v>171</v>
      </c>
      <c r="K5" s="388">
        <v>25</v>
      </c>
      <c r="L5" s="389" t="s">
        <v>424</v>
      </c>
      <c r="M5" s="389" t="s">
        <v>160</v>
      </c>
      <c r="N5" s="389" t="s">
        <v>425</v>
      </c>
      <c r="O5" s="390" t="s">
        <v>172</v>
      </c>
      <c r="P5" s="389" t="s">
        <v>154</v>
      </c>
      <c r="Q5" s="388">
        <v>3</v>
      </c>
      <c r="R5" s="388">
        <v>0.9375</v>
      </c>
      <c r="S5" s="389" t="s">
        <v>173</v>
      </c>
      <c r="T5" s="389" t="s">
        <v>152</v>
      </c>
      <c r="U5" s="389" t="s">
        <v>426</v>
      </c>
      <c r="V5" s="389" t="s">
        <v>174</v>
      </c>
      <c r="W5" s="389" t="s">
        <v>175</v>
      </c>
      <c r="X5" s="391"/>
      <c r="Y5" s="391">
        <v>1.5</v>
      </c>
      <c r="Z5" s="391" t="s">
        <v>176</v>
      </c>
      <c r="AA5" s="391" t="s">
        <v>160</v>
      </c>
      <c r="AB5" s="392" t="s">
        <v>427</v>
      </c>
      <c r="AC5" s="391" t="s">
        <v>174</v>
      </c>
      <c r="AD5" s="391" t="s">
        <v>175</v>
      </c>
      <c r="AE5" s="391"/>
      <c r="AF5" s="391">
        <v>0.1875</v>
      </c>
      <c r="AG5" s="391" t="s">
        <v>177</v>
      </c>
      <c r="AH5" s="391" t="s">
        <v>160</v>
      </c>
      <c r="AI5" s="392" t="s">
        <v>427</v>
      </c>
      <c r="AJ5" s="391" t="s">
        <v>178</v>
      </c>
      <c r="AK5" s="391" t="s">
        <v>175</v>
      </c>
      <c r="AL5" s="391"/>
      <c r="AM5" s="392">
        <v>0.1875</v>
      </c>
      <c r="AN5" s="391" t="s">
        <v>179</v>
      </c>
      <c r="AO5" s="391" t="s">
        <v>160</v>
      </c>
      <c r="AP5" s="392" t="s">
        <v>428</v>
      </c>
      <c r="AQ5" s="391" t="s">
        <v>174</v>
      </c>
      <c r="AR5" s="391" t="s">
        <v>175</v>
      </c>
      <c r="AS5" s="391"/>
      <c r="AT5" s="391">
        <v>0.1875</v>
      </c>
      <c r="AU5" s="393" t="s">
        <v>180</v>
      </c>
      <c r="AV5" s="393" t="s">
        <v>160</v>
      </c>
      <c r="AW5" s="394" t="s">
        <v>429</v>
      </c>
      <c r="AX5" s="393" t="s">
        <v>181</v>
      </c>
      <c r="AY5" s="393" t="s">
        <v>182</v>
      </c>
      <c r="AZ5" s="393"/>
      <c r="BA5" s="393">
        <v>6.25E-2</v>
      </c>
      <c r="BB5" s="393"/>
      <c r="BC5" s="393"/>
      <c r="BD5" s="393"/>
      <c r="BE5" s="393"/>
      <c r="BF5" s="393"/>
      <c r="BG5" s="393"/>
      <c r="BH5" s="393"/>
      <c r="BI5" s="393"/>
      <c r="BJ5" s="393"/>
      <c r="BK5" s="393"/>
      <c r="BL5" s="393"/>
      <c r="BM5" s="393"/>
      <c r="BN5" s="393"/>
      <c r="BO5" s="393"/>
      <c r="BP5" s="393"/>
      <c r="BQ5" s="393"/>
      <c r="BR5" s="393"/>
      <c r="BS5" s="393"/>
      <c r="BT5" s="393"/>
      <c r="BU5" s="393"/>
      <c r="BV5" s="391"/>
      <c r="BW5" s="393">
        <f t="shared" si="0"/>
        <v>28.0625</v>
      </c>
      <c r="BX5" s="395"/>
      <c r="BY5" s="308"/>
      <c r="BZ5" s="396"/>
      <c r="CA5" s="308"/>
      <c r="CB5" s="397"/>
      <c r="CC5" s="398"/>
      <c r="CD5" s="398"/>
      <c r="CE5" s="399" t="s">
        <v>183</v>
      </c>
      <c r="CF5" s="400" t="s">
        <v>184</v>
      </c>
      <c r="CG5" s="383" t="s">
        <v>160</v>
      </c>
      <c r="CH5" s="383" t="s">
        <v>160</v>
      </c>
      <c r="CI5" s="401" t="s">
        <v>430</v>
      </c>
      <c r="CJ5" s="402" t="s">
        <v>160</v>
      </c>
      <c r="CK5" s="403" t="s">
        <v>185</v>
      </c>
      <c r="CL5" s="404" t="s">
        <v>186</v>
      </c>
      <c r="CM5" s="391">
        <v>0.75</v>
      </c>
      <c r="CN5" s="393"/>
      <c r="CO5" s="391" t="s">
        <v>187</v>
      </c>
      <c r="CP5" s="405" t="s">
        <v>188</v>
      </c>
      <c r="CQ5" s="391"/>
      <c r="CR5" s="391" t="s">
        <v>108</v>
      </c>
      <c r="CS5" s="392" t="s">
        <v>19</v>
      </c>
      <c r="CT5" s="391">
        <v>0.6</v>
      </c>
      <c r="CU5" s="391">
        <f t="shared" si="1"/>
        <v>29.412500000000001</v>
      </c>
    </row>
    <row r="6" spans="1:99" ht="54.95" customHeight="1">
      <c r="A6" s="70" t="s">
        <v>20</v>
      </c>
      <c r="B6" s="70">
        <v>2022310229</v>
      </c>
      <c r="C6" s="70"/>
      <c r="D6" s="70"/>
      <c r="E6" s="83"/>
      <c r="F6" s="85"/>
      <c r="G6" s="86"/>
      <c r="X6" s="75"/>
      <c r="Y6" s="75"/>
      <c r="Z6" s="75"/>
      <c r="AA6" s="75"/>
      <c r="AB6" s="75"/>
      <c r="AC6" s="75"/>
      <c r="AD6" s="75"/>
      <c r="AE6" s="75"/>
      <c r="AF6" s="75"/>
      <c r="AG6" s="75"/>
      <c r="AH6" s="75"/>
      <c r="AI6" s="75"/>
      <c r="AJ6" s="75"/>
      <c r="AK6" s="75"/>
      <c r="AL6" s="75"/>
      <c r="AM6" s="75"/>
      <c r="AN6" s="75"/>
      <c r="AO6" s="75"/>
      <c r="AP6" s="75"/>
      <c r="AQ6" s="75"/>
      <c r="AR6" s="75"/>
      <c r="AS6" s="75"/>
      <c r="AT6" s="75"/>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75"/>
      <c r="BW6" s="80">
        <f t="shared" si="0"/>
        <v>0</v>
      </c>
      <c r="BX6" s="83"/>
      <c r="BY6" s="83"/>
      <c r="BZ6" s="83"/>
      <c r="CA6" s="83"/>
      <c r="CB6" s="83"/>
      <c r="CC6" s="83"/>
      <c r="CD6" s="84"/>
      <c r="CE6" s="83"/>
      <c r="CF6" s="87"/>
      <c r="CG6" s="83"/>
      <c r="CH6" s="83"/>
      <c r="CI6" s="99"/>
      <c r="CJ6" s="101"/>
      <c r="CK6" s="75"/>
      <c r="CL6" s="75"/>
      <c r="CM6" s="75"/>
      <c r="CN6" s="80"/>
      <c r="CO6" s="75"/>
      <c r="CP6" s="75"/>
      <c r="CQ6" s="75"/>
      <c r="CR6" s="75"/>
      <c r="CS6" s="75"/>
      <c r="CT6" s="75"/>
      <c r="CU6" s="238">
        <f t="shared" si="1"/>
        <v>0</v>
      </c>
    </row>
    <row r="7" spans="1:99" ht="54.95" customHeight="1">
      <c r="A7" s="70" t="s">
        <v>21</v>
      </c>
      <c r="B7" s="70">
        <v>2022310234</v>
      </c>
      <c r="C7" s="70"/>
      <c r="D7" s="70"/>
      <c r="E7" s="102"/>
      <c r="F7" s="83"/>
      <c r="G7" s="103"/>
      <c r="H7" s="83"/>
      <c r="I7" s="83"/>
      <c r="J7" s="83"/>
      <c r="K7" s="75"/>
      <c r="L7" s="101"/>
      <c r="M7" s="75"/>
      <c r="N7" s="75"/>
      <c r="O7" s="75"/>
      <c r="P7" s="75"/>
      <c r="Q7" s="75"/>
      <c r="R7" s="75"/>
      <c r="S7" s="88"/>
      <c r="T7" s="75"/>
      <c r="U7" s="75"/>
      <c r="V7" s="75"/>
      <c r="W7" s="75"/>
      <c r="X7" s="75"/>
      <c r="Y7" s="75"/>
      <c r="Z7" s="75"/>
      <c r="AA7" s="75"/>
      <c r="AB7" s="75"/>
      <c r="AC7" s="75"/>
      <c r="AD7" s="75"/>
      <c r="AE7" s="75"/>
      <c r="AF7" s="75"/>
      <c r="AG7" s="75"/>
      <c r="AH7" s="75"/>
      <c r="AI7" s="80"/>
      <c r="AJ7" s="75"/>
      <c r="AK7" s="75"/>
      <c r="AL7" s="75"/>
      <c r="AM7" s="75"/>
      <c r="AN7" s="104"/>
      <c r="AO7" s="75"/>
      <c r="AP7" s="80"/>
      <c r="AQ7" s="75"/>
      <c r="AR7" s="75"/>
      <c r="AS7" s="75"/>
      <c r="AT7" s="75"/>
      <c r="AU7" s="80"/>
      <c r="AV7" s="80"/>
      <c r="AW7" s="80"/>
      <c r="AX7" s="80"/>
      <c r="AY7" s="80"/>
      <c r="AZ7" s="80"/>
      <c r="BA7" s="80"/>
      <c r="BB7" s="105"/>
      <c r="BC7" s="80"/>
      <c r="BD7" s="105"/>
      <c r="BE7" s="83"/>
      <c r="BF7" s="83"/>
      <c r="BG7" s="83"/>
      <c r="BH7" s="75"/>
      <c r="BI7" s="106"/>
      <c r="BJ7" s="80"/>
      <c r="BK7" s="107"/>
      <c r="BL7" s="80"/>
      <c r="BM7" s="80"/>
      <c r="BN7" s="80"/>
      <c r="BO7" s="80"/>
      <c r="BP7" s="80"/>
      <c r="BQ7" s="80"/>
      <c r="BR7" s="80"/>
      <c r="BS7" s="80"/>
      <c r="BT7" s="80"/>
      <c r="BU7" s="80"/>
      <c r="BV7" s="75"/>
      <c r="BW7" s="80">
        <f t="shared" si="0"/>
        <v>0</v>
      </c>
      <c r="BX7" s="83"/>
      <c r="BY7" s="83"/>
      <c r="BZ7" s="108"/>
      <c r="CA7" s="83"/>
      <c r="CB7" s="109"/>
      <c r="CC7" s="97"/>
      <c r="CD7" s="97"/>
      <c r="CE7" s="83"/>
      <c r="CF7" s="83"/>
      <c r="CG7" s="83"/>
      <c r="CH7" s="83"/>
      <c r="CI7" s="83"/>
      <c r="CJ7" s="83"/>
      <c r="CK7" s="83"/>
      <c r="CL7" s="83"/>
      <c r="CM7" s="83"/>
      <c r="CN7" s="84"/>
      <c r="CO7" s="83"/>
      <c r="CP7" s="83"/>
      <c r="CQ7" s="83"/>
      <c r="CR7" s="83"/>
      <c r="CS7" s="83"/>
      <c r="CT7" s="83"/>
      <c r="CU7" s="238">
        <f t="shared" si="1"/>
        <v>0</v>
      </c>
    </row>
    <row r="8" spans="1:99" ht="54.95" customHeight="1">
      <c r="A8" s="70" t="s">
        <v>22</v>
      </c>
      <c r="B8" s="70">
        <v>2022310235</v>
      </c>
      <c r="C8" s="70"/>
      <c r="D8" s="70"/>
      <c r="E8" s="83"/>
      <c r="F8" s="85"/>
      <c r="G8" s="86"/>
      <c r="H8" s="87"/>
      <c r="I8" s="83"/>
      <c r="J8" s="83"/>
      <c r="K8" s="75"/>
      <c r="L8" s="101"/>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75"/>
      <c r="BW8" s="80">
        <f t="shared" si="0"/>
        <v>0</v>
      </c>
      <c r="BX8" s="110" t="s">
        <v>431</v>
      </c>
      <c r="BY8" s="110" t="s">
        <v>432</v>
      </c>
      <c r="BZ8" s="110" t="s">
        <v>433</v>
      </c>
      <c r="CA8" s="110" t="s">
        <v>434</v>
      </c>
      <c r="CB8" s="83"/>
      <c r="CC8" s="83">
        <v>1.25</v>
      </c>
      <c r="CD8" s="84"/>
      <c r="CE8" s="83"/>
      <c r="CF8" s="83"/>
      <c r="CG8" s="83"/>
      <c r="CH8" s="83"/>
      <c r="CI8" s="83"/>
      <c r="CJ8" s="83"/>
      <c r="CK8" s="83"/>
      <c r="CL8" s="83"/>
      <c r="CM8" s="83"/>
      <c r="CN8" s="84"/>
      <c r="CO8" s="83"/>
      <c r="CP8" s="83"/>
      <c r="CQ8" s="83"/>
      <c r="CR8" s="83"/>
      <c r="CS8" s="83"/>
      <c r="CT8" s="83"/>
      <c r="CU8" s="238">
        <f t="shared" si="1"/>
        <v>1.25</v>
      </c>
    </row>
    <row r="9" spans="1:99" ht="54.95" customHeight="1">
      <c r="A9" s="70" t="s">
        <v>23</v>
      </c>
      <c r="B9" s="70">
        <v>2022310245</v>
      </c>
      <c r="C9" s="70"/>
      <c r="D9" s="70"/>
      <c r="E9" s="83"/>
      <c r="F9" s="85"/>
      <c r="G9" s="86"/>
      <c r="H9" s="87"/>
      <c r="I9" s="83"/>
      <c r="J9" s="83"/>
      <c r="K9" s="75"/>
      <c r="L9" s="101"/>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80"/>
      <c r="AV9" s="80"/>
      <c r="AW9" s="80"/>
      <c r="AX9" s="80"/>
      <c r="AY9" s="80"/>
      <c r="AZ9" s="80"/>
      <c r="BA9" s="80"/>
      <c r="BB9" s="80"/>
      <c r="BC9" s="80"/>
      <c r="BD9" s="80"/>
      <c r="BE9" s="80"/>
      <c r="BF9" s="80"/>
      <c r="BG9" s="80"/>
      <c r="BH9" s="80"/>
      <c r="BI9" s="80"/>
      <c r="BJ9" s="80"/>
      <c r="BK9" s="80"/>
      <c r="BL9" s="80"/>
      <c r="BM9" s="80" t="s">
        <v>111</v>
      </c>
      <c r="BN9" s="80"/>
      <c r="BO9" s="80"/>
      <c r="BP9" s="80"/>
      <c r="BQ9" s="80"/>
      <c r="BR9" s="80"/>
      <c r="BS9" s="80"/>
      <c r="BT9" s="80"/>
      <c r="BU9" s="80"/>
      <c r="BV9" s="75"/>
      <c r="BW9" s="80">
        <f t="shared" si="0"/>
        <v>0</v>
      </c>
      <c r="BX9" s="83"/>
      <c r="BY9" s="83"/>
      <c r="BZ9" s="83"/>
      <c r="CA9" s="83"/>
      <c r="CB9" s="83"/>
      <c r="CC9" s="109"/>
      <c r="CD9" s="111"/>
      <c r="CE9" s="83"/>
      <c r="CF9" s="83"/>
      <c r="CG9" s="83"/>
      <c r="CH9" s="83"/>
      <c r="CI9" s="83"/>
      <c r="CJ9" s="83"/>
      <c r="CK9" s="83"/>
      <c r="CL9" s="83"/>
      <c r="CM9" s="83"/>
      <c r="CN9" s="84"/>
      <c r="CO9" s="83"/>
      <c r="CP9" s="83"/>
      <c r="CQ9" s="83"/>
      <c r="CR9" s="83"/>
      <c r="CS9" s="83"/>
      <c r="CT9" s="83"/>
      <c r="CU9" s="238">
        <f t="shared" si="1"/>
        <v>0</v>
      </c>
    </row>
    <row r="10" spans="1:99" ht="54.95" customHeight="1">
      <c r="A10" s="70" t="s">
        <v>24</v>
      </c>
      <c r="B10" s="70">
        <v>2022310246</v>
      </c>
      <c r="C10" s="70"/>
      <c r="D10" s="70"/>
      <c r="E10" s="83"/>
      <c r="F10" s="85"/>
      <c r="G10" s="86"/>
      <c r="H10" s="87"/>
      <c r="I10" s="83"/>
      <c r="J10" s="83"/>
      <c r="K10" s="75"/>
      <c r="L10" s="101"/>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75"/>
      <c r="BW10" s="80">
        <f t="shared" si="0"/>
        <v>0</v>
      </c>
      <c r="BX10" s="83"/>
      <c r="BY10" s="83"/>
      <c r="BZ10" s="112"/>
      <c r="CA10" s="83"/>
      <c r="CB10" s="83"/>
      <c r="CC10" s="83"/>
      <c r="CD10" s="84"/>
      <c r="CE10" s="83"/>
      <c r="CF10" s="83"/>
      <c r="CG10" s="83"/>
      <c r="CH10" s="83"/>
      <c r="CI10" s="83"/>
      <c r="CJ10" s="83"/>
      <c r="CK10" s="83"/>
      <c r="CL10" s="83"/>
      <c r="CM10" s="83"/>
      <c r="CN10" s="84"/>
      <c r="CO10" s="83"/>
      <c r="CP10" s="83"/>
      <c r="CQ10" s="83"/>
      <c r="CR10" s="83"/>
      <c r="CS10" s="83"/>
      <c r="CT10" s="83"/>
      <c r="CU10" s="238">
        <f t="shared" si="1"/>
        <v>0</v>
      </c>
    </row>
    <row r="11" spans="1:99" s="347" customFormat="1" ht="54.95" customHeight="1">
      <c r="A11" s="70" t="s">
        <v>26</v>
      </c>
      <c r="B11" s="70">
        <v>2022310248</v>
      </c>
      <c r="C11" s="70"/>
      <c r="D11" s="70"/>
      <c r="E11" s="83"/>
      <c r="F11" s="83"/>
      <c r="G11" s="116"/>
      <c r="H11" s="83"/>
      <c r="I11" s="83"/>
      <c r="J11" s="83"/>
      <c r="K11" s="75"/>
      <c r="L11" s="101"/>
      <c r="M11" s="75"/>
      <c r="N11" s="83"/>
      <c r="O11" s="75"/>
      <c r="P11" s="75"/>
      <c r="Q11" s="75"/>
      <c r="R11" s="75"/>
      <c r="S11" s="75"/>
      <c r="T11" s="75"/>
      <c r="U11" s="117"/>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75"/>
      <c r="BW11" s="80">
        <f t="shared" si="0"/>
        <v>0</v>
      </c>
      <c r="BX11" s="83"/>
      <c r="BY11" s="83"/>
      <c r="BZ11" s="83"/>
      <c r="CA11" s="83"/>
      <c r="CB11" s="83"/>
      <c r="CC11" s="83"/>
      <c r="CD11" s="84"/>
      <c r="CE11" s="83"/>
      <c r="CF11" s="83"/>
      <c r="CG11" s="83"/>
      <c r="CH11" s="83"/>
      <c r="CI11" s="83"/>
      <c r="CJ11" s="83"/>
      <c r="CK11" s="83"/>
      <c r="CL11" s="83"/>
      <c r="CM11" s="83"/>
      <c r="CN11" s="84"/>
      <c r="CO11" s="83"/>
      <c r="CP11" s="83"/>
      <c r="CQ11" s="83"/>
      <c r="CR11" s="83"/>
      <c r="CS11" s="83"/>
      <c r="CT11" s="83"/>
      <c r="CU11" s="238">
        <f t="shared" si="1"/>
        <v>0</v>
      </c>
    </row>
    <row r="12" spans="1:99" ht="54.95" customHeight="1">
      <c r="A12" s="70" t="s">
        <v>27</v>
      </c>
      <c r="B12" s="70">
        <v>2022310208</v>
      </c>
      <c r="C12" s="70"/>
      <c r="D12" s="70"/>
      <c r="E12" s="74" t="s">
        <v>164</v>
      </c>
      <c r="F12" s="83" t="s">
        <v>152</v>
      </c>
      <c r="G12" s="77" t="s">
        <v>435</v>
      </c>
      <c r="H12" s="74" t="s">
        <v>153</v>
      </c>
      <c r="I12" s="74" t="s">
        <v>154</v>
      </c>
      <c r="J12" s="74">
        <v>1</v>
      </c>
      <c r="K12" s="75">
        <v>25</v>
      </c>
      <c r="L12" s="118" t="s">
        <v>168</v>
      </c>
      <c r="M12" s="74" t="s">
        <v>160</v>
      </c>
      <c r="N12" s="77" t="s">
        <v>436</v>
      </c>
      <c r="O12" s="75" t="s">
        <v>153</v>
      </c>
      <c r="P12" s="75" t="s">
        <v>154</v>
      </c>
      <c r="Q12" s="75">
        <v>1</v>
      </c>
      <c r="R12" s="119">
        <f>25/8</f>
        <v>3.125</v>
      </c>
      <c r="S12" s="29" t="s">
        <v>165</v>
      </c>
      <c r="T12" s="75" t="s">
        <v>160</v>
      </c>
      <c r="U12" s="77" t="s">
        <v>437</v>
      </c>
      <c r="V12" s="75" t="s">
        <v>153</v>
      </c>
      <c r="W12" s="74" t="s">
        <v>154</v>
      </c>
      <c r="X12" s="74">
        <v>1</v>
      </c>
      <c r="Y12" s="75">
        <f>25/9</f>
        <v>2.7777777777777777</v>
      </c>
      <c r="Z12" s="75" t="s">
        <v>155</v>
      </c>
      <c r="AA12" s="75" t="s">
        <v>160</v>
      </c>
      <c r="AB12" s="95" t="s">
        <v>438</v>
      </c>
      <c r="AC12" s="75" t="s">
        <v>156</v>
      </c>
      <c r="AD12" s="75" t="s">
        <v>154</v>
      </c>
      <c r="AE12" s="75">
        <v>1</v>
      </c>
      <c r="AF12" s="75">
        <f>25/9</f>
        <v>2.7777777777777777</v>
      </c>
      <c r="AG12" s="75"/>
      <c r="AH12" s="75"/>
      <c r="AI12" s="75"/>
      <c r="AJ12" s="75"/>
      <c r="AK12" s="75"/>
      <c r="AL12" s="75"/>
      <c r="AM12" s="75"/>
      <c r="AN12" s="75"/>
      <c r="AO12" s="75"/>
      <c r="AP12" s="75"/>
      <c r="AQ12" s="75"/>
      <c r="AR12" s="75"/>
      <c r="AS12" s="75"/>
      <c r="AT12" s="75"/>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75"/>
      <c r="BW12" s="80">
        <f t="shared" ref="BW12:BW15" si="2">BV12+BO12+BH12+BA12+AT12+AM12+AF12+Y12+R12+K12</f>
        <v>33.680555555555557</v>
      </c>
      <c r="BX12" s="74" t="s">
        <v>189</v>
      </c>
      <c r="BY12" s="74" t="s">
        <v>190</v>
      </c>
      <c r="BZ12" s="74" t="s">
        <v>191</v>
      </c>
      <c r="CA12" s="74" t="s">
        <v>192</v>
      </c>
      <c r="CB12" s="83">
        <v>3</v>
      </c>
      <c r="CC12" s="97">
        <v>3</v>
      </c>
      <c r="CD12" s="84"/>
      <c r="CE12" s="74" t="s">
        <v>193</v>
      </c>
      <c r="CF12" s="74" t="s">
        <v>194</v>
      </c>
      <c r="CG12" s="74" t="s">
        <v>160</v>
      </c>
      <c r="CH12" s="74" t="s">
        <v>152</v>
      </c>
      <c r="CI12" s="110" t="s">
        <v>439</v>
      </c>
      <c r="CJ12" s="74" t="s">
        <v>160</v>
      </c>
      <c r="CK12" s="110" t="s">
        <v>195</v>
      </c>
      <c r="CL12" s="96" t="s">
        <v>196</v>
      </c>
      <c r="CM12" s="74">
        <v>3.75</v>
      </c>
      <c r="CN12" s="84"/>
      <c r="CO12" s="83"/>
      <c r="CP12" s="83"/>
      <c r="CQ12" s="83"/>
      <c r="CR12" s="83"/>
      <c r="CS12" s="89"/>
      <c r="CT12" s="83"/>
      <c r="CU12" s="238">
        <f t="shared" si="1"/>
        <v>40.430555555555557</v>
      </c>
    </row>
    <row r="13" spans="1:99" ht="54.95" customHeight="1">
      <c r="A13" s="70" t="s">
        <v>28</v>
      </c>
      <c r="B13" s="70">
        <v>2022310212</v>
      </c>
      <c r="C13" s="70"/>
      <c r="D13" s="70"/>
      <c r="E13" s="74" t="s">
        <v>197</v>
      </c>
      <c r="F13" s="74" t="s">
        <v>152</v>
      </c>
      <c r="G13" s="120" t="s">
        <v>440</v>
      </c>
      <c r="H13" s="74" t="s">
        <v>198</v>
      </c>
      <c r="I13" s="74" t="s">
        <v>154</v>
      </c>
      <c r="J13" s="74">
        <v>2</v>
      </c>
      <c r="K13" s="75">
        <v>15</v>
      </c>
      <c r="L13" s="118" t="s">
        <v>199</v>
      </c>
      <c r="M13" s="75" t="s">
        <v>152</v>
      </c>
      <c r="N13" s="95" t="s">
        <v>441</v>
      </c>
      <c r="O13" s="75" t="s">
        <v>178</v>
      </c>
      <c r="P13" s="75" t="s">
        <v>175</v>
      </c>
      <c r="Q13" s="75"/>
      <c r="R13" s="75">
        <v>3</v>
      </c>
      <c r="S13" s="75"/>
      <c r="T13" s="75"/>
      <c r="U13" s="117"/>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75"/>
      <c r="BW13" s="80">
        <f t="shared" si="2"/>
        <v>18</v>
      </c>
      <c r="BX13" s="74" t="s">
        <v>200</v>
      </c>
      <c r="BY13" s="74" t="s">
        <v>201</v>
      </c>
      <c r="BZ13" s="121" t="s">
        <v>202</v>
      </c>
      <c r="CA13" s="74" t="s">
        <v>192</v>
      </c>
      <c r="CB13" s="83">
        <v>3</v>
      </c>
      <c r="CC13" s="83">
        <v>0.75</v>
      </c>
      <c r="CD13" s="84"/>
      <c r="CE13" s="83"/>
      <c r="CF13" s="83"/>
      <c r="CG13" s="83"/>
      <c r="CH13" s="83"/>
      <c r="CI13" s="83"/>
      <c r="CJ13" s="83"/>
      <c r="CK13" s="122"/>
      <c r="CL13" s="96"/>
      <c r="CM13" s="83"/>
      <c r="CN13" s="123"/>
      <c r="CO13" s="124" t="s">
        <v>187</v>
      </c>
      <c r="CP13" s="74" t="s">
        <v>203</v>
      </c>
      <c r="CQ13" s="74" t="s">
        <v>98</v>
      </c>
      <c r="CR13" s="74" t="s">
        <v>204</v>
      </c>
      <c r="CS13" s="125" t="s">
        <v>28</v>
      </c>
      <c r="CT13" s="83"/>
      <c r="CU13" s="238">
        <f t="shared" si="1"/>
        <v>18.75</v>
      </c>
    </row>
    <row r="14" spans="1:99" ht="54.95" customHeight="1">
      <c r="A14" s="70" t="s">
        <v>29</v>
      </c>
      <c r="B14" s="70">
        <v>2022310213</v>
      </c>
      <c r="C14" s="70"/>
      <c r="D14" s="70"/>
      <c r="E14" s="110" t="s">
        <v>442</v>
      </c>
      <c r="F14" s="74" t="s">
        <v>152</v>
      </c>
      <c r="G14" s="126" t="s">
        <v>443</v>
      </c>
      <c r="H14" s="74" t="s">
        <v>205</v>
      </c>
      <c r="I14" s="74" t="s">
        <v>154</v>
      </c>
      <c r="J14" s="74">
        <v>3</v>
      </c>
      <c r="K14" s="75">
        <v>7.5</v>
      </c>
      <c r="L14" s="110" t="s">
        <v>444</v>
      </c>
      <c r="M14" s="75" t="s">
        <v>160</v>
      </c>
      <c r="N14" s="77" t="s">
        <v>445</v>
      </c>
      <c r="O14" s="74" t="s">
        <v>198</v>
      </c>
      <c r="P14" s="75" t="s">
        <v>154</v>
      </c>
      <c r="Q14" s="75">
        <v>2</v>
      </c>
      <c r="R14" s="114">
        <v>3</v>
      </c>
      <c r="S14" s="75"/>
      <c r="T14" s="75"/>
      <c r="U14" s="117"/>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75"/>
      <c r="BW14" s="80">
        <f t="shared" si="2"/>
        <v>10.5</v>
      </c>
      <c r="BX14" s="74" t="s">
        <v>206</v>
      </c>
      <c r="BY14" s="74" t="s">
        <v>207</v>
      </c>
      <c r="BZ14" s="127" t="s">
        <v>208</v>
      </c>
      <c r="CA14" s="110" t="s">
        <v>446</v>
      </c>
      <c r="CB14" s="91">
        <v>1</v>
      </c>
      <c r="CC14" s="83">
        <v>1</v>
      </c>
      <c r="CD14" s="84"/>
      <c r="CE14" s="83"/>
      <c r="CF14" s="83"/>
      <c r="CG14" s="83"/>
      <c r="CH14" s="83"/>
      <c r="CI14" s="83"/>
      <c r="CJ14" s="83"/>
      <c r="CK14" s="83"/>
      <c r="CL14" s="83"/>
      <c r="CM14" s="83"/>
      <c r="CN14" s="84"/>
      <c r="CO14" s="83"/>
      <c r="CP14" s="83"/>
      <c r="CQ14" s="83"/>
      <c r="CR14" s="83"/>
      <c r="CS14" s="83"/>
      <c r="CT14" s="83"/>
      <c r="CU14" s="238">
        <f t="shared" si="1"/>
        <v>11.5</v>
      </c>
    </row>
    <row r="15" spans="1:99" ht="85.5">
      <c r="A15" s="70" t="s">
        <v>30</v>
      </c>
      <c r="B15" s="70">
        <v>2022310214</v>
      </c>
      <c r="C15" s="70"/>
      <c r="D15" s="70"/>
      <c r="E15" s="83"/>
      <c r="F15" s="83"/>
      <c r="G15" s="83"/>
      <c r="H15" s="83"/>
      <c r="I15" s="83"/>
      <c r="J15" s="83"/>
      <c r="K15" s="75"/>
      <c r="L15" s="113"/>
      <c r="M15" s="83"/>
      <c r="N15" s="83"/>
      <c r="O15" s="83"/>
      <c r="P15" s="83"/>
      <c r="Q15" s="83"/>
      <c r="R15" s="75"/>
      <c r="S15" s="75"/>
      <c r="T15" s="75"/>
      <c r="U15" s="117"/>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75"/>
      <c r="BW15" s="80">
        <f t="shared" si="2"/>
        <v>0</v>
      </c>
      <c r="BX15" s="110" t="s">
        <v>447</v>
      </c>
      <c r="BY15" s="110" t="s">
        <v>448</v>
      </c>
      <c r="BZ15" s="128" t="s">
        <v>209</v>
      </c>
      <c r="CA15" s="110" t="s">
        <v>449</v>
      </c>
      <c r="CB15" s="83" t="s">
        <v>605</v>
      </c>
      <c r="CC15" s="83">
        <v>2</v>
      </c>
      <c r="CD15" s="84"/>
      <c r="CE15" s="110" t="s">
        <v>450</v>
      </c>
      <c r="CF15" s="110" t="s">
        <v>451</v>
      </c>
      <c r="CG15" s="110" t="s">
        <v>452</v>
      </c>
      <c r="CH15" s="110" t="s">
        <v>453</v>
      </c>
      <c r="CI15" s="77" t="s">
        <v>454</v>
      </c>
      <c r="CJ15" s="110" t="s">
        <v>452</v>
      </c>
      <c r="CK15" s="74" t="s">
        <v>210</v>
      </c>
      <c r="CL15" s="110" t="s">
        <v>455</v>
      </c>
      <c r="CM15" s="74">
        <v>22.5</v>
      </c>
      <c r="CN15" s="84"/>
      <c r="CO15" s="83"/>
      <c r="CP15" s="83"/>
      <c r="CQ15" s="83"/>
      <c r="CR15" s="83"/>
      <c r="CS15" s="83"/>
      <c r="CT15" s="83"/>
      <c r="CU15" s="238">
        <f>CT15+CM15+CC15+BW15</f>
        <v>24.5</v>
      </c>
    </row>
    <row r="16" spans="1:99" ht="54.95" customHeight="1">
      <c r="A16" s="70" t="s">
        <v>31</v>
      </c>
      <c r="B16" s="70">
        <v>2022310220</v>
      </c>
      <c r="C16" s="70"/>
      <c r="D16" s="70"/>
      <c r="E16" s="74" t="s">
        <v>211</v>
      </c>
      <c r="F16" s="74" t="s">
        <v>152</v>
      </c>
      <c r="G16" s="77" t="s">
        <v>456</v>
      </c>
      <c r="H16" s="74" t="s">
        <v>212</v>
      </c>
      <c r="I16" s="74" t="s">
        <v>154</v>
      </c>
      <c r="J16" s="74" t="s">
        <v>213</v>
      </c>
      <c r="K16" s="75">
        <v>25</v>
      </c>
      <c r="L16" s="98" t="s">
        <v>457</v>
      </c>
      <c r="M16" s="75" t="s">
        <v>152</v>
      </c>
      <c r="N16" s="95" t="s">
        <v>458</v>
      </c>
      <c r="O16" s="75" t="s">
        <v>214</v>
      </c>
      <c r="P16" s="75" t="s">
        <v>154</v>
      </c>
      <c r="Q16" s="75">
        <v>3</v>
      </c>
      <c r="R16" s="75">
        <v>7.5</v>
      </c>
      <c r="S16" s="75" t="s">
        <v>215</v>
      </c>
      <c r="T16" s="75" t="s">
        <v>160</v>
      </c>
      <c r="U16" s="129" t="s">
        <v>459</v>
      </c>
      <c r="V16" s="75" t="s">
        <v>216</v>
      </c>
      <c r="W16" s="75" t="s">
        <v>154</v>
      </c>
      <c r="X16" s="75">
        <v>2</v>
      </c>
      <c r="Y16" s="75">
        <v>2.5</v>
      </c>
      <c r="Z16" s="98" t="s">
        <v>460</v>
      </c>
      <c r="AA16" s="75" t="s">
        <v>160</v>
      </c>
      <c r="AB16" s="95" t="s">
        <v>461</v>
      </c>
      <c r="AC16" s="75" t="s">
        <v>214</v>
      </c>
      <c r="AD16" s="75" t="s">
        <v>154</v>
      </c>
      <c r="AE16" s="75">
        <v>3</v>
      </c>
      <c r="AF16" s="75">
        <v>1.5</v>
      </c>
      <c r="AG16" s="76" t="s">
        <v>217</v>
      </c>
      <c r="AH16" s="75" t="s">
        <v>160</v>
      </c>
      <c r="AI16" s="95" t="s">
        <v>462</v>
      </c>
      <c r="AJ16" s="98" t="s">
        <v>463</v>
      </c>
      <c r="AK16" s="75" t="s">
        <v>154</v>
      </c>
      <c r="AL16" s="75">
        <v>3</v>
      </c>
      <c r="AM16" s="75">
        <v>1.5</v>
      </c>
      <c r="AN16" s="98" t="s">
        <v>464</v>
      </c>
      <c r="AO16" s="75" t="s">
        <v>160</v>
      </c>
      <c r="AP16" s="95" t="s">
        <v>465</v>
      </c>
      <c r="AQ16" s="75" t="s">
        <v>218</v>
      </c>
      <c r="AR16" s="75" t="s">
        <v>154</v>
      </c>
      <c r="AS16" s="75">
        <v>4</v>
      </c>
      <c r="AT16" s="75">
        <v>0.625</v>
      </c>
      <c r="AU16" s="80" t="s">
        <v>219</v>
      </c>
      <c r="AV16" s="80" t="s">
        <v>160</v>
      </c>
      <c r="AW16" s="82" t="s">
        <v>466</v>
      </c>
      <c r="AX16" s="80" t="s">
        <v>174</v>
      </c>
      <c r="AY16" s="80" t="s">
        <v>175</v>
      </c>
      <c r="AZ16" s="80"/>
      <c r="BA16" s="80">
        <v>0.3</v>
      </c>
      <c r="BB16" s="80" t="s">
        <v>220</v>
      </c>
      <c r="BC16" s="80" t="s">
        <v>160</v>
      </c>
      <c r="BD16" s="82" t="s">
        <v>467</v>
      </c>
      <c r="BE16" s="80" t="s">
        <v>178</v>
      </c>
      <c r="BF16" s="80" t="s">
        <v>175</v>
      </c>
      <c r="BG16" s="80"/>
      <c r="BH16" s="80">
        <v>0.21429999999999999</v>
      </c>
      <c r="BI16" s="80"/>
      <c r="BJ16" s="80"/>
      <c r="BK16" s="80"/>
      <c r="BL16" s="80"/>
      <c r="BM16" s="80"/>
      <c r="BN16" s="80"/>
      <c r="BO16" s="80"/>
      <c r="BP16" s="80"/>
      <c r="BQ16" s="80"/>
      <c r="BR16" s="80"/>
      <c r="BS16" s="80"/>
      <c r="BT16" s="80"/>
      <c r="BU16" s="80"/>
      <c r="BV16" s="75"/>
      <c r="BW16" s="80">
        <f>BV16+BO16+BH16+BA16+AT16+AM16+AF16+Y16+R16+K16</f>
        <v>39.139299999999999</v>
      </c>
      <c r="BX16" s="130" t="s">
        <v>221</v>
      </c>
      <c r="BY16" s="110" t="s">
        <v>201</v>
      </c>
      <c r="BZ16" s="131" t="s">
        <v>222</v>
      </c>
      <c r="CA16" s="130" t="s">
        <v>223</v>
      </c>
      <c r="CB16" s="89">
        <v>3</v>
      </c>
      <c r="CC16" s="89">
        <v>0.75</v>
      </c>
      <c r="CD16" s="84"/>
      <c r="CE16" s="83"/>
      <c r="CF16" s="83"/>
      <c r="CG16" s="83"/>
      <c r="CH16" s="83"/>
      <c r="CI16" s="83"/>
      <c r="CJ16" s="83"/>
      <c r="CK16" s="83"/>
      <c r="CL16" s="83"/>
      <c r="CM16" s="83"/>
      <c r="CN16" s="84"/>
      <c r="CO16" s="83"/>
      <c r="CP16" s="83"/>
      <c r="CQ16" s="83"/>
      <c r="CR16" s="83"/>
      <c r="CS16" s="83"/>
      <c r="CT16" s="83"/>
      <c r="CU16" s="238">
        <f t="shared" si="1"/>
        <v>39.889299999999999</v>
      </c>
    </row>
    <row r="17" spans="1:99" ht="54.95" customHeight="1">
      <c r="A17" s="70" t="s">
        <v>32</v>
      </c>
      <c r="B17" s="70">
        <v>2022310228</v>
      </c>
      <c r="C17" s="70"/>
      <c r="D17" s="70"/>
      <c r="E17" s="132"/>
      <c r="F17" s="83"/>
      <c r="G17" s="83"/>
      <c r="H17" s="83"/>
      <c r="I17" s="83"/>
      <c r="J17" s="83"/>
      <c r="K17" s="75"/>
      <c r="L17" s="101"/>
      <c r="M17" s="75"/>
      <c r="N17" s="75"/>
      <c r="O17" s="75"/>
      <c r="P17" s="75"/>
      <c r="Q17" s="75"/>
      <c r="R17" s="75"/>
      <c r="S17" s="75"/>
      <c r="T17" s="75"/>
      <c r="U17" s="117"/>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75"/>
      <c r="BW17" s="80">
        <f t="shared" ref="BW17:BW51" si="3">BV17+BO17+BH17+BA17+AT17+AM17+AF17+Y17+R17+K17</f>
        <v>0</v>
      </c>
      <c r="BX17" s="83"/>
      <c r="BY17" s="83"/>
      <c r="BZ17" s="83"/>
      <c r="CA17" s="83"/>
      <c r="CB17" s="83"/>
      <c r="CC17" s="83"/>
      <c r="CD17" s="84"/>
      <c r="CE17" s="83"/>
      <c r="CF17" s="83"/>
      <c r="CG17" s="83"/>
      <c r="CH17" s="83"/>
      <c r="CI17" s="83"/>
      <c r="CJ17" s="83"/>
      <c r="CK17" s="83"/>
      <c r="CL17" s="83"/>
      <c r="CM17" s="83"/>
      <c r="CN17" s="84"/>
      <c r="CO17" s="83"/>
      <c r="CP17" s="83"/>
      <c r="CQ17" s="83"/>
      <c r="CR17" s="83"/>
      <c r="CS17" s="83"/>
      <c r="CT17" s="83"/>
      <c r="CU17" s="238">
        <f t="shared" si="1"/>
        <v>0</v>
      </c>
    </row>
    <row r="18" spans="1:99" ht="54.95" customHeight="1">
      <c r="A18" s="70" t="s">
        <v>33</v>
      </c>
      <c r="B18" s="70">
        <v>2022310240</v>
      </c>
      <c r="C18" s="70"/>
      <c r="D18" s="70"/>
      <c r="E18" s="83"/>
      <c r="F18" s="83"/>
      <c r="G18" s="83"/>
      <c r="H18" s="83"/>
      <c r="I18" s="83"/>
      <c r="J18" s="83"/>
      <c r="K18" s="75"/>
      <c r="L18" s="101"/>
      <c r="M18" s="75"/>
      <c r="N18" s="75"/>
      <c r="O18" s="75"/>
      <c r="P18" s="75"/>
      <c r="Q18" s="75"/>
      <c r="R18" s="75"/>
      <c r="S18" s="75"/>
      <c r="T18" s="75"/>
      <c r="U18" s="117"/>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75"/>
      <c r="BW18" s="80">
        <f t="shared" si="3"/>
        <v>0</v>
      </c>
      <c r="BX18" s="133"/>
      <c r="BY18" s="87"/>
      <c r="BZ18" s="134"/>
      <c r="CA18" s="83"/>
      <c r="CB18" s="135"/>
      <c r="CC18" s="84"/>
      <c r="CD18" s="84"/>
      <c r="CE18" s="83"/>
      <c r="CF18" s="83"/>
      <c r="CG18" s="83"/>
      <c r="CH18" s="83"/>
      <c r="CI18" s="83"/>
      <c r="CJ18" s="83"/>
      <c r="CK18" s="83"/>
      <c r="CL18" s="83"/>
      <c r="CM18" s="83"/>
      <c r="CN18" s="84"/>
      <c r="CO18" s="83"/>
      <c r="CP18" s="83"/>
      <c r="CQ18" s="83"/>
      <c r="CR18" s="83"/>
      <c r="CS18" s="83"/>
      <c r="CT18" s="83"/>
      <c r="CU18" s="238">
        <f t="shared" si="1"/>
        <v>0</v>
      </c>
    </row>
    <row r="19" spans="1:99" ht="54.95" customHeight="1">
      <c r="A19" s="70" t="s">
        <v>34</v>
      </c>
      <c r="B19" s="70">
        <v>2022310241</v>
      </c>
      <c r="C19" s="70"/>
      <c r="D19" s="70"/>
      <c r="E19" s="136"/>
      <c r="F19" s="83"/>
      <c r="G19" s="83"/>
      <c r="H19" s="83"/>
      <c r="I19" s="83"/>
      <c r="J19" s="83"/>
      <c r="K19" s="75"/>
      <c r="L19" s="101"/>
      <c r="M19" s="75"/>
      <c r="N19" s="75"/>
      <c r="O19" s="75"/>
      <c r="P19" s="75"/>
      <c r="Q19" s="75"/>
      <c r="R19" s="75"/>
      <c r="S19" s="75"/>
      <c r="T19" s="75"/>
      <c r="U19" s="117"/>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75"/>
      <c r="BW19" s="80">
        <f t="shared" si="3"/>
        <v>0</v>
      </c>
      <c r="BX19" s="137" t="s">
        <v>200</v>
      </c>
      <c r="BY19" s="73" t="s">
        <v>224</v>
      </c>
      <c r="BZ19" s="73" t="s">
        <v>225</v>
      </c>
      <c r="CA19" s="73" t="s">
        <v>192</v>
      </c>
      <c r="CB19" s="91">
        <v>3</v>
      </c>
      <c r="CC19" s="83">
        <v>0.75</v>
      </c>
      <c r="CD19" s="83"/>
      <c r="CE19" s="83"/>
      <c r="CF19" s="83"/>
      <c r="CG19" s="83"/>
      <c r="CH19" s="83"/>
      <c r="CI19" s="83"/>
      <c r="CJ19" s="83"/>
      <c r="CK19" s="83"/>
      <c r="CL19" s="83"/>
      <c r="CM19" s="83"/>
      <c r="CN19" s="84"/>
      <c r="CO19" s="83"/>
      <c r="CP19" s="83"/>
      <c r="CQ19" s="83"/>
      <c r="CR19" s="83"/>
      <c r="CS19" s="83"/>
      <c r="CT19" s="83"/>
      <c r="CU19" s="238">
        <f t="shared" si="1"/>
        <v>0.75</v>
      </c>
    </row>
    <row r="20" spans="1:99" ht="54.95" customHeight="1">
      <c r="A20" s="70" t="s">
        <v>35</v>
      </c>
      <c r="B20" s="70">
        <v>2022310237</v>
      </c>
      <c r="C20" s="70"/>
      <c r="D20" s="70"/>
      <c r="E20" s="110" t="s">
        <v>468</v>
      </c>
      <c r="F20" s="74" t="s">
        <v>152</v>
      </c>
      <c r="G20" s="77" t="s">
        <v>469</v>
      </c>
      <c r="H20" s="74" t="s">
        <v>226</v>
      </c>
      <c r="I20" s="74" t="s">
        <v>154</v>
      </c>
      <c r="J20" s="74" t="s">
        <v>227</v>
      </c>
      <c r="K20" s="75">
        <v>15</v>
      </c>
      <c r="L20" s="101"/>
      <c r="M20" s="75"/>
      <c r="N20" s="75"/>
      <c r="O20" s="75"/>
      <c r="P20" s="75"/>
      <c r="Q20" s="75"/>
      <c r="R20" s="75"/>
      <c r="S20" s="75"/>
      <c r="T20" s="75"/>
      <c r="U20" s="90"/>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75"/>
      <c r="BW20" s="80">
        <f t="shared" si="3"/>
        <v>15</v>
      </c>
      <c r="BX20" s="83"/>
      <c r="BY20" s="83"/>
      <c r="BZ20" s="108"/>
      <c r="CA20" s="83"/>
      <c r="CB20" s="83"/>
      <c r="CC20" s="83"/>
      <c r="CD20" s="84"/>
      <c r="CE20" s="74" t="s">
        <v>228</v>
      </c>
      <c r="CF20" s="74" t="s">
        <v>194</v>
      </c>
      <c r="CG20" s="74" t="s">
        <v>160</v>
      </c>
      <c r="CH20" s="74" t="s">
        <v>160</v>
      </c>
      <c r="CI20" s="138" t="s">
        <v>470</v>
      </c>
      <c r="CJ20" s="74" t="s">
        <v>160</v>
      </c>
      <c r="CK20" s="138" t="s">
        <v>229</v>
      </c>
      <c r="CL20" s="138" t="s">
        <v>230</v>
      </c>
      <c r="CM20" s="74">
        <v>0.75</v>
      </c>
      <c r="CN20" s="84"/>
      <c r="CO20" s="83"/>
      <c r="CP20" s="83"/>
      <c r="CQ20" s="83"/>
      <c r="CR20" s="83"/>
      <c r="CS20" s="83"/>
      <c r="CT20" s="83"/>
      <c r="CU20" s="238">
        <f t="shared" si="1"/>
        <v>15.75</v>
      </c>
    </row>
    <row r="21" spans="1:99" ht="54.95" customHeight="1">
      <c r="A21" s="70" t="s">
        <v>36</v>
      </c>
      <c r="B21" s="70">
        <v>2022310238</v>
      </c>
      <c r="C21" s="70"/>
      <c r="D21" s="70"/>
      <c r="E21" s="74" t="s">
        <v>231</v>
      </c>
      <c r="F21" s="74" t="s">
        <v>152</v>
      </c>
      <c r="G21" s="77" t="s">
        <v>471</v>
      </c>
      <c r="H21" s="74" t="s">
        <v>232</v>
      </c>
      <c r="I21" s="74" t="s">
        <v>175</v>
      </c>
      <c r="J21" s="83"/>
      <c r="K21" s="75">
        <v>3</v>
      </c>
      <c r="L21" s="113"/>
      <c r="M21" s="75"/>
      <c r="N21" s="75"/>
      <c r="O21" s="83"/>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75"/>
      <c r="BW21" s="80">
        <f t="shared" si="3"/>
        <v>3</v>
      </c>
      <c r="BX21" s="83"/>
      <c r="BY21" s="83"/>
      <c r="BZ21" s="83"/>
      <c r="CA21" s="83"/>
      <c r="CB21" s="83"/>
      <c r="CC21" s="83"/>
      <c r="CD21" s="84"/>
      <c r="CE21" s="83"/>
      <c r="CF21" s="83"/>
      <c r="CG21" s="83"/>
      <c r="CH21" s="83"/>
      <c r="CI21" s="83"/>
      <c r="CJ21" s="83"/>
      <c r="CK21" s="83"/>
      <c r="CL21" s="83"/>
      <c r="CM21" s="83"/>
      <c r="CN21" s="84"/>
      <c r="CO21" s="83"/>
      <c r="CP21" s="83"/>
      <c r="CQ21" s="83"/>
      <c r="CR21" s="83"/>
      <c r="CS21" s="83"/>
      <c r="CT21" s="83"/>
      <c r="CU21" s="238">
        <f>CT21+CM21+CC21+BW21</f>
        <v>3</v>
      </c>
    </row>
    <row r="22" spans="1:99" ht="54.95" customHeight="1">
      <c r="A22" s="70" t="s">
        <v>37</v>
      </c>
      <c r="B22" s="70">
        <v>2022310243</v>
      </c>
      <c r="C22" s="70"/>
      <c r="D22" s="70"/>
      <c r="E22" s="83"/>
      <c r="F22" s="83"/>
      <c r="G22" s="83"/>
      <c r="H22" s="83"/>
      <c r="I22" s="83"/>
      <c r="J22" s="83"/>
      <c r="K22" s="75"/>
      <c r="L22" s="101"/>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75"/>
      <c r="BW22" s="80">
        <f t="shared" si="3"/>
        <v>0</v>
      </c>
      <c r="BX22" s="83"/>
      <c r="BY22" s="83"/>
      <c r="BZ22" s="83"/>
      <c r="CA22" s="83"/>
      <c r="CB22" s="83"/>
      <c r="CC22" s="83"/>
      <c r="CD22" s="84"/>
      <c r="CE22" s="83"/>
      <c r="CF22" s="83"/>
      <c r="CG22" s="83"/>
      <c r="CH22" s="83"/>
      <c r="CI22" s="83"/>
      <c r="CJ22" s="83"/>
      <c r="CK22" s="83"/>
      <c r="CL22" s="83"/>
      <c r="CM22" s="83"/>
      <c r="CN22" s="84"/>
      <c r="CO22" s="83"/>
      <c r="CP22" s="83"/>
      <c r="CQ22" s="83"/>
      <c r="CR22" s="83"/>
      <c r="CS22" s="83"/>
      <c r="CT22" s="83"/>
      <c r="CU22" s="238">
        <f t="shared" si="1"/>
        <v>0</v>
      </c>
    </row>
    <row r="23" spans="1:99" ht="54.95" customHeight="1">
      <c r="A23" s="70" t="s">
        <v>38</v>
      </c>
      <c r="B23" s="70">
        <v>2022310251</v>
      </c>
      <c r="C23" s="70"/>
      <c r="D23" s="70"/>
      <c r="E23" s="74" t="s">
        <v>233</v>
      </c>
      <c r="F23" s="74" t="s">
        <v>152</v>
      </c>
      <c r="G23" s="77" t="s">
        <v>472</v>
      </c>
      <c r="H23" s="83" t="s">
        <v>198</v>
      </c>
      <c r="I23" s="74" t="s">
        <v>154</v>
      </c>
      <c r="J23" s="74" t="s">
        <v>227</v>
      </c>
      <c r="K23" s="75">
        <v>15</v>
      </c>
      <c r="L23" s="101" t="s">
        <v>234</v>
      </c>
      <c r="M23" s="75" t="s">
        <v>152</v>
      </c>
      <c r="N23" s="95" t="s">
        <v>473</v>
      </c>
      <c r="O23" s="75" t="s">
        <v>235</v>
      </c>
      <c r="P23" s="75" t="s">
        <v>154</v>
      </c>
      <c r="Q23" s="75" t="s">
        <v>236</v>
      </c>
      <c r="R23" s="75">
        <v>7.5</v>
      </c>
      <c r="S23" s="75" t="s">
        <v>237</v>
      </c>
      <c r="T23" s="75" t="s">
        <v>160</v>
      </c>
      <c r="U23" s="95" t="s">
        <v>474</v>
      </c>
      <c r="V23" s="75" t="s">
        <v>167</v>
      </c>
      <c r="W23" s="75" t="s">
        <v>154</v>
      </c>
      <c r="X23" s="75" t="s">
        <v>238</v>
      </c>
      <c r="Y23" s="75">
        <v>2.0833330000000001</v>
      </c>
      <c r="Z23" s="75" t="s">
        <v>239</v>
      </c>
      <c r="AA23" s="75" t="s">
        <v>160</v>
      </c>
      <c r="AB23" s="95" t="s">
        <v>475</v>
      </c>
      <c r="AC23" s="75" t="s">
        <v>161</v>
      </c>
      <c r="AD23" s="75" t="s">
        <v>154</v>
      </c>
      <c r="AE23" s="75" t="s">
        <v>227</v>
      </c>
      <c r="AF23" s="75">
        <v>3</v>
      </c>
      <c r="AG23" s="75" t="s">
        <v>240</v>
      </c>
      <c r="AH23" s="75" t="s">
        <v>160</v>
      </c>
      <c r="AI23" s="95" t="s">
        <v>476</v>
      </c>
      <c r="AJ23" s="75" t="s">
        <v>170</v>
      </c>
      <c r="AK23" s="75" t="s">
        <v>154</v>
      </c>
      <c r="AL23" s="75" t="s">
        <v>227</v>
      </c>
      <c r="AM23" s="75">
        <v>1.3635999999999999</v>
      </c>
      <c r="AN23" s="75"/>
      <c r="AO23" s="75"/>
      <c r="AP23" s="75"/>
      <c r="AQ23" s="75"/>
      <c r="AR23" s="75"/>
      <c r="AS23" s="75"/>
      <c r="AT23" s="75"/>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75"/>
      <c r="BW23" s="80">
        <f t="shared" si="3"/>
        <v>28.946933000000001</v>
      </c>
      <c r="BX23" s="83"/>
      <c r="BY23" s="83"/>
      <c r="BZ23" s="83"/>
      <c r="CA23" s="83"/>
      <c r="CB23" s="83"/>
      <c r="CC23" s="83"/>
      <c r="CD23" s="84"/>
      <c r="CE23" s="83"/>
      <c r="CF23" s="83"/>
      <c r="CG23" s="83"/>
      <c r="CH23" s="83"/>
      <c r="CI23" s="83"/>
      <c r="CJ23" s="83"/>
      <c r="CK23" s="83"/>
      <c r="CL23" s="83"/>
      <c r="CM23" s="83"/>
      <c r="CN23" s="84"/>
      <c r="CO23" s="83"/>
      <c r="CP23" s="83"/>
      <c r="CQ23" s="83"/>
      <c r="CR23" s="83"/>
      <c r="CS23" s="83"/>
      <c r="CT23" s="83"/>
      <c r="CU23" s="238">
        <f t="shared" si="1"/>
        <v>28.946933000000001</v>
      </c>
    </row>
    <row r="24" spans="1:99" ht="54.95" customHeight="1">
      <c r="A24" s="70" t="s">
        <v>39</v>
      </c>
      <c r="B24" s="70">
        <v>2022310210</v>
      </c>
      <c r="C24" s="70"/>
      <c r="D24" s="70"/>
      <c r="E24" s="139" t="s">
        <v>477</v>
      </c>
      <c r="F24" s="74" t="s">
        <v>152</v>
      </c>
      <c r="G24" s="77" t="s">
        <v>478</v>
      </c>
      <c r="H24" s="74" t="s">
        <v>167</v>
      </c>
      <c r="I24" s="74" t="s">
        <v>154</v>
      </c>
      <c r="J24" s="74" t="s">
        <v>213</v>
      </c>
      <c r="K24" s="75">
        <v>25</v>
      </c>
      <c r="L24" s="101"/>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75"/>
      <c r="BW24" s="80">
        <f t="shared" si="3"/>
        <v>25</v>
      </c>
      <c r="BX24" s="83"/>
      <c r="BY24" s="83"/>
      <c r="BZ24" s="140"/>
      <c r="CA24" s="83"/>
      <c r="CB24" s="83"/>
      <c r="CC24" s="83"/>
      <c r="CD24" s="84"/>
      <c r="CE24" s="83"/>
      <c r="CF24" s="83"/>
      <c r="CG24" s="83"/>
      <c r="CH24" s="83"/>
      <c r="CI24" s="83"/>
      <c r="CJ24" s="83"/>
      <c r="CK24" s="83"/>
      <c r="CL24" s="83"/>
      <c r="CM24" s="83"/>
      <c r="CN24" s="84"/>
      <c r="CO24" s="83"/>
      <c r="CP24" s="83"/>
      <c r="CQ24" s="83"/>
      <c r="CR24" s="83"/>
      <c r="CS24" s="83"/>
      <c r="CT24" s="83"/>
      <c r="CU24" s="238">
        <f t="shared" si="1"/>
        <v>25</v>
      </c>
    </row>
    <row r="25" spans="1:99" ht="54.95" customHeight="1">
      <c r="A25" s="70" t="s">
        <v>40</v>
      </c>
      <c r="B25" s="70">
        <v>2022310211</v>
      </c>
      <c r="C25" s="70"/>
      <c r="D25" s="70"/>
      <c r="E25" s="83"/>
      <c r="F25" s="83"/>
      <c r="G25" s="83"/>
      <c r="H25" s="83"/>
      <c r="I25" s="83"/>
      <c r="J25" s="83"/>
      <c r="K25" s="75"/>
      <c r="L25" s="101"/>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75"/>
      <c r="BW25" s="80">
        <f t="shared" si="3"/>
        <v>0</v>
      </c>
      <c r="BX25" s="83"/>
      <c r="BY25" s="83"/>
      <c r="BZ25" s="83"/>
      <c r="CA25" s="83"/>
      <c r="CB25" s="83"/>
      <c r="CC25" s="83"/>
      <c r="CD25" s="84"/>
      <c r="CE25" s="83"/>
      <c r="CF25" s="83"/>
      <c r="CG25" s="83"/>
      <c r="CH25" s="83"/>
      <c r="CI25" s="83"/>
      <c r="CJ25" s="83"/>
      <c r="CK25" s="83"/>
      <c r="CL25" s="83"/>
      <c r="CM25" s="83"/>
      <c r="CN25" s="84"/>
      <c r="CO25" s="83"/>
      <c r="CP25" s="83"/>
      <c r="CQ25" s="83"/>
      <c r="CR25" s="83"/>
      <c r="CS25" s="83"/>
      <c r="CT25" s="83"/>
      <c r="CU25" s="238">
        <f t="shared" si="1"/>
        <v>0</v>
      </c>
    </row>
    <row r="26" spans="1:99" ht="54.95" customHeight="1">
      <c r="A26" s="70" t="s">
        <v>41</v>
      </c>
      <c r="B26" s="70">
        <v>2022310216</v>
      </c>
      <c r="C26" s="70"/>
      <c r="D26" s="70"/>
      <c r="E26" s="141" t="s">
        <v>241</v>
      </c>
      <c r="F26" s="142" t="s">
        <v>152</v>
      </c>
      <c r="G26" s="143" t="s">
        <v>479</v>
      </c>
      <c r="H26" s="74" t="s">
        <v>242</v>
      </c>
      <c r="I26" s="142" t="s">
        <v>154</v>
      </c>
      <c r="J26" s="142" t="s">
        <v>236</v>
      </c>
      <c r="K26" s="80">
        <v>7.5</v>
      </c>
      <c r="L26" s="144" t="s">
        <v>243</v>
      </c>
      <c r="M26" s="119" t="s">
        <v>160</v>
      </c>
      <c r="N26" s="145" t="s">
        <v>480</v>
      </c>
      <c r="O26" s="119" t="s">
        <v>156</v>
      </c>
      <c r="P26" s="119" t="s">
        <v>154</v>
      </c>
      <c r="Q26" s="119" t="s">
        <v>213</v>
      </c>
      <c r="R26" s="80">
        <v>1.78571428571429</v>
      </c>
      <c r="S26" s="74" t="s">
        <v>244</v>
      </c>
      <c r="T26" s="119" t="s">
        <v>160</v>
      </c>
      <c r="U26" s="77" t="s">
        <v>481</v>
      </c>
      <c r="V26" s="74" t="s">
        <v>170</v>
      </c>
      <c r="W26" s="75" t="s">
        <v>154</v>
      </c>
      <c r="X26" s="75" t="s">
        <v>245</v>
      </c>
      <c r="Y26" s="75">
        <v>1.78571428571429</v>
      </c>
      <c r="Z26" s="146" t="s">
        <v>246</v>
      </c>
      <c r="AA26" s="119" t="s">
        <v>247</v>
      </c>
      <c r="AB26" s="141" t="s">
        <v>248</v>
      </c>
      <c r="AC26" s="119" t="s">
        <v>161</v>
      </c>
      <c r="AD26" s="115" t="s">
        <v>154</v>
      </c>
      <c r="AE26" s="75" t="s">
        <v>245</v>
      </c>
      <c r="AF26" s="80">
        <v>1.92307692307692</v>
      </c>
      <c r="AG26" s="74" t="s">
        <v>249</v>
      </c>
      <c r="AH26" s="75" t="s">
        <v>160</v>
      </c>
      <c r="AI26" s="95" t="s">
        <v>482</v>
      </c>
      <c r="AJ26" s="74" t="s">
        <v>250</v>
      </c>
      <c r="AK26" s="75" t="s">
        <v>154</v>
      </c>
      <c r="AL26" s="75" t="s">
        <v>251</v>
      </c>
      <c r="AM26" s="75">
        <v>0.55555555555555602</v>
      </c>
      <c r="AN26" s="75" t="s">
        <v>111</v>
      </c>
      <c r="AO26" s="75"/>
      <c r="AP26" s="75"/>
      <c r="AQ26" s="75"/>
      <c r="AR26" s="75"/>
      <c r="AS26" s="75"/>
      <c r="AT26" s="75"/>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75"/>
      <c r="BW26" s="80">
        <f t="shared" si="3"/>
        <v>13.550061050061057</v>
      </c>
      <c r="BX26" s="83"/>
      <c r="BY26" s="83"/>
      <c r="BZ26" s="108"/>
      <c r="CA26" s="83"/>
      <c r="CB26" s="83"/>
      <c r="CC26" s="97"/>
      <c r="CD26" s="147"/>
      <c r="CE26" s="74" t="s">
        <v>252</v>
      </c>
      <c r="CF26" s="74" t="s">
        <v>194</v>
      </c>
      <c r="CG26" s="74" t="s">
        <v>160</v>
      </c>
      <c r="CH26" s="74" t="s">
        <v>160</v>
      </c>
      <c r="CI26" s="77" t="s">
        <v>483</v>
      </c>
      <c r="CJ26" s="74" t="s">
        <v>152</v>
      </c>
      <c r="CK26" s="74" t="s">
        <v>253</v>
      </c>
      <c r="CL26" s="96" t="s">
        <v>254</v>
      </c>
      <c r="CM26" s="74">
        <f>15/2/2/2</f>
        <v>1.875</v>
      </c>
      <c r="CN26" s="84"/>
      <c r="CO26" s="83"/>
      <c r="CP26" s="83"/>
      <c r="CQ26" s="83"/>
      <c r="CR26" s="83"/>
      <c r="CS26" s="83"/>
      <c r="CT26" s="83"/>
      <c r="CU26" s="238">
        <f t="shared" si="1"/>
        <v>15.425061050061057</v>
      </c>
    </row>
    <row r="27" spans="1:99" ht="54.95" customHeight="1">
      <c r="A27" s="70" t="s">
        <v>42</v>
      </c>
      <c r="B27" s="70">
        <v>2022310217</v>
      </c>
      <c r="C27" s="70"/>
      <c r="D27" s="70"/>
      <c r="E27" s="83"/>
      <c r="F27" s="83"/>
      <c r="G27" s="83"/>
      <c r="H27" s="83"/>
      <c r="I27" s="83"/>
      <c r="J27" s="83"/>
      <c r="K27" s="75"/>
      <c r="L27" s="101"/>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75"/>
      <c r="BW27" s="80">
        <f t="shared" si="3"/>
        <v>0</v>
      </c>
      <c r="BX27" s="83"/>
      <c r="BY27" s="83"/>
      <c r="BZ27" s="83"/>
      <c r="CA27" s="83"/>
      <c r="CB27" s="83"/>
      <c r="CC27" s="83"/>
      <c r="CD27" s="84"/>
      <c r="CE27" s="83"/>
      <c r="CF27" s="83"/>
      <c r="CG27" s="83"/>
      <c r="CH27" s="83"/>
      <c r="CI27" s="83"/>
      <c r="CJ27" s="83"/>
      <c r="CK27" s="83"/>
      <c r="CL27" s="83"/>
      <c r="CM27" s="83"/>
      <c r="CN27" s="84"/>
      <c r="CO27" s="83"/>
      <c r="CP27" s="83"/>
      <c r="CQ27" s="83"/>
      <c r="CR27" s="83"/>
      <c r="CS27" s="83"/>
      <c r="CT27" s="83"/>
      <c r="CU27" s="238">
        <f t="shared" si="1"/>
        <v>0</v>
      </c>
    </row>
    <row r="28" spans="1:99" ht="54.95" customHeight="1">
      <c r="A28" s="70" t="s">
        <v>43</v>
      </c>
      <c r="B28" s="70">
        <v>2022310218</v>
      </c>
      <c r="C28" s="70"/>
      <c r="D28" s="70"/>
      <c r="E28" s="83"/>
      <c r="F28" s="83"/>
      <c r="G28" s="83"/>
      <c r="H28" s="83"/>
      <c r="I28" s="83"/>
      <c r="J28" s="83"/>
      <c r="K28" s="75"/>
      <c r="L28" s="101"/>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75"/>
      <c r="BW28" s="80">
        <f t="shared" si="3"/>
        <v>0</v>
      </c>
      <c r="BX28" s="83"/>
      <c r="BY28" s="83"/>
      <c r="BZ28" s="83"/>
      <c r="CA28" s="83"/>
      <c r="CB28" s="83"/>
      <c r="CC28" s="83"/>
      <c r="CD28" s="84"/>
      <c r="CE28" s="83"/>
      <c r="CF28" s="83"/>
      <c r="CG28" s="83"/>
      <c r="CH28" s="83"/>
      <c r="CI28" s="83"/>
      <c r="CJ28" s="83"/>
      <c r="CK28" s="83"/>
      <c r="CL28" s="83"/>
      <c r="CM28" s="83"/>
      <c r="CN28" s="84"/>
      <c r="CO28" s="83"/>
      <c r="CP28" s="83"/>
      <c r="CQ28" s="83"/>
      <c r="CR28" s="83"/>
      <c r="CS28" s="83"/>
      <c r="CT28" s="83"/>
      <c r="CU28" s="238">
        <f t="shared" si="1"/>
        <v>0</v>
      </c>
    </row>
    <row r="29" spans="1:99" ht="54.95" customHeight="1">
      <c r="A29" s="70" t="s">
        <v>44</v>
      </c>
      <c r="B29" s="70">
        <v>2022310224</v>
      </c>
      <c r="C29" s="70"/>
      <c r="D29" s="70"/>
      <c r="E29" s="83"/>
      <c r="F29" s="83"/>
      <c r="G29" s="83"/>
      <c r="H29" s="83"/>
      <c r="I29" s="83"/>
      <c r="J29" s="83"/>
      <c r="K29" s="75"/>
      <c r="L29" s="101"/>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75"/>
      <c r="BW29" s="80">
        <f t="shared" si="3"/>
        <v>0</v>
      </c>
      <c r="BX29" s="83"/>
      <c r="BY29" s="83"/>
      <c r="BZ29" s="83"/>
      <c r="CA29" s="83"/>
      <c r="CB29" s="83"/>
      <c r="CC29" s="83"/>
      <c r="CD29" s="84"/>
      <c r="CE29" s="83"/>
      <c r="CF29" s="83"/>
      <c r="CG29" s="83"/>
      <c r="CH29" s="83"/>
      <c r="CI29" s="83"/>
      <c r="CJ29" s="83"/>
      <c r="CK29" s="83"/>
      <c r="CL29" s="83"/>
      <c r="CM29" s="83"/>
      <c r="CN29" s="84"/>
      <c r="CO29" s="83"/>
      <c r="CP29" s="83"/>
      <c r="CQ29" s="83"/>
      <c r="CR29" s="83"/>
      <c r="CS29" s="83"/>
      <c r="CT29" s="83"/>
      <c r="CU29" s="238">
        <f t="shared" si="1"/>
        <v>0</v>
      </c>
    </row>
    <row r="30" spans="1:99" ht="54.95" customHeight="1">
      <c r="A30" s="70" t="s">
        <v>45</v>
      </c>
      <c r="B30" s="70">
        <v>2022310227</v>
      </c>
      <c r="C30" s="70"/>
      <c r="D30" s="70"/>
      <c r="E30" s="74" t="s">
        <v>255</v>
      </c>
      <c r="F30" s="74" t="s">
        <v>152</v>
      </c>
      <c r="G30" s="77" t="s">
        <v>484</v>
      </c>
      <c r="H30" s="83" t="s">
        <v>256</v>
      </c>
      <c r="I30" s="83" t="s">
        <v>154</v>
      </c>
      <c r="J30" s="74" t="s">
        <v>227</v>
      </c>
      <c r="K30" s="75">
        <v>15</v>
      </c>
      <c r="L30" s="148" t="s">
        <v>257</v>
      </c>
      <c r="M30" s="75" t="s">
        <v>160</v>
      </c>
      <c r="N30" s="95" t="s">
        <v>485</v>
      </c>
      <c r="O30" s="75" t="s">
        <v>170</v>
      </c>
      <c r="P30" s="75" t="s">
        <v>154</v>
      </c>
      <c r="Q30" s="75" t="s">
        <v>258</v>
      </c>
      <c r="R30" s="75">
        <v>2.7777777000000001</v>
      </c>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75"/>
      <c r="BW30" s="80">
        <f t="shared" si="3"/>
        <v>17.777777700000001</v>
      </c>
      <c r="BX30" s="74" t="s">
        <v>259</v>
      </c>
      <c r="BY30" s="74" t="s">
        <v>190</v>
      </c>
      <c r="BZ30" s="74" t="s">
        <v>260</v>
      </c>
      <c r="CA30" s="74" t="s">
        <v>261</v>
      </c>
      <c r="CB30" s="83"/>
      <c r="CC30" s="83"/>
      <c r="CD30" s="84"/>
      <c r="CE30" s="83"/>
      <c r="CF30" s="83"/>
      <c r="CG30" s="83"/>
      <c r="CH30" s="83"/>
      <c r="CI30" s="83"/>
      <c r="CJ30" s="83"/>
      <c r="CK30" s="83"/>
      <c r="CL30" s="83"/>
      <c r="CM30" s="83"/>
      <c r="CN30" s="84"/>
      <c r="CO30" s="83"/>
      <c r="CP30" s="83"/>
      <c r="CQ30" s="83"/>
      <c r="CR30" s="83"/>
      <c r="CS30" s="83"/>
      <c r="CT30" s="83"/>
      <c r="CU30" s="238">
        <f t="shared" si="1"/>
        <v>17.777777700000001</v>
      </c>
    </row>
    <row r="31" spans="1:99" ht="54.95" customHeight="1">
      <c r="A31" s="70" t="s">
        <v>46</v>
      </c>
      <c r="B31" s="70">
        <v>2022310230</v>
      </c>
      <c r="C31" s="70"/>
      <c r="D31" s="70"/>
      <c r="E31" s="149"/>
      <c r="F31" s="83"/>
      <c r="G31" s="150"/>
      <c r="H31" s="83"/>
      <c r="I31" s="109"/>
      <c r="J31" s="109"/>
      <c r="K31" s="114"/>
      <c r="L31" s="101"/>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75"/>
      <c r="BW31" s="80">
        <f t="shared" si="3"/>
        <v>0</v>
      </c>
      <c r="BX31" s="83"/>
      <c r="BY31" s="83"/>
      <c r="BZ31" s="83"/>
      <c r="CA31" s="83"/>
      <c r="CB31" s="83"/>
      <c r="CC31" s="83"/>
      <c r="CD31" s="84"/>
      <c r="CE31" s="83"/>
      <c r="CF31" s="83"/>
      <c r="CG31" s="83"/>
      <c r="CH31" s="83"/>
      <c r="CI31" s="83"/>
      <c r="CJ31" s="83"/>
      <c r="CK31" s="83"/>
      <c r="CL31" s="83"/>
      <c r="CM31" s="83"/>
      <c r="CN31" s="84"/>
      <c r="CO31" s="83"/>
      <c r="CP31" s="83"/>
      <c r="CQ31" s="83"/>
      <c r="CR31" s="83"/>
      <c r="CS31" s="83"/>
      <c r="CT31" s="83"/>
      <c r="CU31" s="238">
        <f t="shared" si="1"/>
        <v>0</v>
      </c>
    </row>
    <row r="32" spans="1:99" ht="54.95" customHeight="1">
      <c r="A32" s="70" t="s">
        <v>47</v>
      </c>
      <c r="B32" s="70">
        <v>2022310231</v>
      </c>
      <c r="C32" s="70"/>
      <c r="D32" s="70"/>
      <c r="E32" s="83"/>
      <c r="F32" s="83"/>
      <c r="G32" s="83"/>
      <c r="H32" s="83"/>
      <c r="I32" s="83"/>
      <c r="J32" s="83"/>
      <c r="K32" s="75"/>
      <c r="L32" s="101"/>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75"/>
      <c r="BW32" s="80">
        <f t="shared" si="3"/>
        <v>0</v>
      </c>
      <c r="BX32" s="83"/>
      <c r="BY32" s="83"/>
      <c r="BZ32" s="151"/>
      <c r="CA32" s="83"/>
      <c r="CB32" s="83"/>
      <c r="CC32" s="83"/>
      <c r="CD32" s="84"/>
      <c r="CE32" s="83"/>
      <c r="CF32" s="83"/>
      <c r="CG32" s="83"/>
      <c r="CH32" s="83"/>
      <c r="CI32" s="83"/>
      <c r="CJ32" s="83"/>
      <c r="CK32" s="83"/>
      <c r="CL32" s="83"/>
      <c r="CM32" s="83"/>
      <c r="CN32" s="84"/>
      <c r="CO32" s="83"/>
      <c r="CP32" s="83"/>
      <c r="CQ32" s="83"/>
      <c r="CR32" s="83"/>
      <c r="CS32" s="83"/>
      <c r="CT32" s="83"/>
      <c r="CU32" s="238">
        <f t="shared" si="1"/>
        <v>0</v>
      </c>
    </row>
    <row r="33" spans="1:99" ht="54.95" customHeight="1">
      <c r="A33" s="70" t="s">
        <v>48</v>
      </c>
      <c r="B33" s="70">
        <v>2022310233</v>
      </c>
      <c r="C33" s="70"/>
      <c r="D33" s="70"/>
      <c r="E33" s="152"/>
      <c r="F33" s="83"/>
      <c r="G33" s="150"/>
      <c r="H33" s="83"/>
      <c r="I33" s="83"/>
      <c r="J33" s="83"/>
      <c r="K33" s="75"/>
      <c r="L33" s="150"/>
      <c r="M33" s="83"/>
      <c r="N33" s="83"/>
      <c r="O33" s="83"/>
      <c r="P33" s="83"/>
      <c r="Q33" s="83"/>
      <c r="R33" s="75"/>
      <c r="S33" s="83"/>
      <c r="T33" s="83"/>
      <c r="U33" s="83"/>
      <c r="V33" s="83"/>
      <c r="W33" s="83"/>
      <c r="X33" s="83"/>
      <c r="Y33" s="75"/>
      <c r="Z33" s="83"/>
      <c r="AA33" s="83"/>
      <c r="AB33" s="83"/>
      <c r="AC33" s="83"/>
      <c r="AD33" s="83"/>
      <c r="AE33" s="83"/>
      <c r="AF33" s="75"/>
      <c r="AG33" s="83"/>
      <c r="AH33" s="83"/>
      <c r="AI33" s="83"/>
      <c r="AJ33" s="83"/>
      <c r="AK33" s="83"/>
      <c r="AL33" s="83"/>
      <c r="AM33" s="75"/>
      <c r="AN33" s="83"/>
      <c r="AO33" s="83"/>
      <c r="AP33" s="83"/>
      <c r="AQ33" s="83"/>
      <c r="AR33" s="83"/>
      <c r="AS33" s="83"/>
      <c r="AT33" s="75"/>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75"/>
      <c r="BW33" s="80">
        <f t="shared" si="3"/>
        <v>0</v>
      </c>
      <c r="BX33" s="153" t="s">
        <v>262</v>
      </c>
      <c r="BY33" s="154" t="s">
        <v>224</v>
      </c>
      <c r="BZ33" s="155" t="s">
        <v>263</v>
      </c>
      <c r="CA33" s="74" t="s">
        <v>192</v>
      </c>
      <c r="CB33" s="83"/>
      <c r="CC33" s="83"/>
      <c r="CD33" s="84"/>
      <c r="CE33" s="83"/>
      <c r="CF33" s="83"/>
      <c r="CG33" s="83"/>
      <c r="CH33" s="83"/>
      <c r="CI33" s="83"/>
      <c r="CJ33" s="83"/>
      <c r="CK33" s="83"/>
      <c r="CL33" s="83"/>
      <c r="CM33" s="83"/>
      <c r="CN33" s="84"/>
      <c r="CO33" s="83"/>
      <c r="CP33" s="83"/>
      <c r="CQ33" s="83"/>
      <c r="CR33" s="83"/>
      <c r="CS33" s="83"/>
      <c r="CT33" s="83"/>
      <c r="CU33" s="238">
        <f t="shared" si="1"/>
        <v>0</v>
      </c>
    </row>
    <row r="34" spans="1:99" ht="54.95" customHeight="1">
      <c r="A34" s="70" t="s">
        <v>49</v>
      </c>
      <c r="B34" s="70">
        <v>2022310232</v>
      </c>
      <c r="C34" s="70"/>
      <c r="D34" s="70"/>
      <c r="E34" s="152"/>
      <c r="F34" s="75"/>
      <c r="G34" s="156"/>
      <c r="H34" s="75"/>
      <c r="I34" s="75"/>
      <c r="J34" s="75"/>
      <c r="K34" s="75"/>
      <c r="L34" s="150"/>
      <c r="M34" s="75"/>
      <c r="N34" s="152"/>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75"/>
      <c r="BW34" s="80">
        <f t="shared" si="3"/>
        <v>0</v>
      </c>
      <c r="BX34" s="83"/>
      <c r="BY34" s="83"/>
      <c r="BZ34" s="83"/>
      <c r="CA34" s="83"/>
      <c r="CB34" s="83"/>
      <c r="CC34" s="83"/>
      <c r="CD34" s="84"/>
      <c r="CE34" s="83"/>
      <c r="CF34" s="83"/>
      <c r="CG34" s="83"/>
      <c r="CH34" s="83"/>
      <c r="CI34" s="83"/>
      <c r="CJ34" s="83"/>
      <c r="CK34" s="83"/>
      <c r="CL34" s="83"/>
      <c r="CM34" s="83"/>
      <c r="CN34" s="84"/>
      <c r="CO34" s="83"/>
      <c r="CP34" s="83"/>
      <c r="CQ34" s="83"/>
      <c r="CR34" s="83"/>
      <c r="CS34" s="83"/>
      <c r="CT34" s="83"/>
      <c r="CU34" s="238">
        <f t="shared" si="1"/>
        <v>0</v>
      </c>
    </row>
    <row r="35" spans="1:99" ht="54.95" customHeight="1">
      <c r="A35" s="70" t="s">
        <v>50</v>
      </c>
      <c r="B35" s="70">
        <v>2022310244</v>
      </c>
      <c r="C35" s="70"/>
      <c r="D35" s="70"/>
      <c r="E35" s="139" t="s">
        <v>264</v>
      </c>
      <c r="F35" s="74" t="s">
        <v>152</v>
      </c>
      <c r="G35" s="139" t="s">
        <v>486</v>
      </c>
      <c r="H35" s="74" t="s">
        <v>167</v>
      </c>
      <c r="I35" s="74" t="s">
        <v>154</v>
      </c>
      <c r="J35" s="74">
        <v>1</v>
      </c>
      <c r="K35" s="75">
        <v>25</v>
      </c>
      <c r="L35" s="157" t="s">
        <v>265</v>
      </c>
      <c r="M35" s="75" t="s">
        <v>160</v>
      </c>
      <c r="N35" s="98" t="s">
        <v>487</v>
      </c>
      <c r="O35" s="75" t="s">
        <v>167</v>
      </c>
      <c r="P35" s="75" t="s">
        <v>154</v>
      </c>
      <c r="Q35" s="75">
        <v>1</v>
      </c>
      <c r="R35" s="75">
        <v>5</v>
      </c>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75"/>
      <c r="BW35" s="158">
        <v>30</v>
      </c>
      <c r="BX35" s="159" t="s">
        <v>262</v>
      </c>
      <c r="BY35" s="159" t="s">
        <v>190</v>
      </c>
      <c r="BZ35" s="160" t="s">
        <v>266</v>
      </c>
      <c r="CA35" s="74" t="s">
        <v>192</v>
      </c>
      <c r="CB35" s="161">
        <v>3</v>
      </c>
      <c r="CC35" s="161">
        <v>3</v>
      </c>
      <c r="CD35" s="162"/>
      <c r="CE35" s="163"/>
      <c r="CF35" s="83"/>
      <c r="CG35" s="83"/>
      <c r="CH35" s="83"/>
      <c r="CI35" s="164"/>
      <c r="CJ35" s="83"/>
      <c r="CK35" s="83"/>
      <c r="CL35" s="83"/>
      <c r="CM35" s="83"/>
      <c r="CN35" s="84"/>
      <c r="CO35" s="83"/>
      <c r="CP35" s="83"/>
      <c r="CQ35" s="83"/>
      <c r="CR35" s="83"/>
      <c r="CS35" s="83"/>
      <c r="CT35" s="83"/>
      <c r="CU35" s="238">
        <f t="shared" si="1"/>
        <v>33</v>
      </c>
    </row>
    <row r="36" spans="1:99" ht="54.95" customHeight="1">
      <c r="A36" s="70" t="s">
        <v>51</v>
      </c>
      <c r="B36" s="70">
        <v>2022310249</v>
      </c>
      <c r="C36" s="70"/>
      <c r="D36" s="70"/>
      <c r="E36" s="74" t="s">
        <v>267</v>
      </c>
      <c r="F36" s="165" t="s">
        <v>152</v>
      </c>
      <c r="G36" s="166" t="s">
        <v>488</v>
      </c>
      <c r="H36" s="74" t="s">
        <v>268</v>
      </c>
      <c r="I36" s="74" t="s">
        <v>268</v>
      </c>
      <c r="J36" s="165">
        <v>4</v>
      </c>
      <c r="K36" s="167" t="s">
        <v>269</v>
      </c>
      <c r="L36" s="118" t="s">
        <v>270</v>
      </c>
      <c r="M36" s="168" t="s">
        <v>152</v>
      </c>
      <c r="N36" s="77" t="s">
        <v>489</v>
      </c>
      <c r="O36" s="74" t="s">
        <v>170</v>
      </c>
      <c r="P36" s="74" t="s">
        <v>170</v>
      </c>
      <c r="Q36" s="165">
        <v>2</v>
      </c>
      <c r="R36" s="167" t="s">
        <v>598</v>
      </c>
      <c r="S36" s="74" t="s">
        <v>272</v>
      </c>
      <c r="T36" s="114" t="s">
        <v>152</v>
      </c>
      <c r="U36" s="77" t="s">
        <v>490</v>
      </c>
      <c r="V36" s="75" t="s">
        <v>273</v>
      </c>
      <c r="W36" s="75" t="s">
        <v>154</v>
      </c>
      <c r="X36" s="167" t="s">
        <v>274</v>
      </c>
      <c r="Y36" s="167" t="s">
        <v>598</v>
      </c>
      <c r="Z36" s="74" t="s">
        <v>275</v>
      </c>
      <c r="AA36" s="75" t="s">
        <v>152</v>
      </c>
      <c r="AB36" s="95" t="s">
        <v>491</v>
      </c>
      <c r="AC36" s="75" t="s">
        <v>276</v>
      </c>
      <c r="AD36" s="75" t="s">
        <v>154</v>
      </c>
      <c r="AE36" s="167" t="s">
        <v>274</v>
      </c>
      <c r="AF36" s="167" t="s">
        <v>271</v>
      </c>
      <c r="AG36" s="75" t="s">
        <v>277</v>
      </c>
      <c r="AH36" s="75" t="s">
        <v>160</v>
      </c>
      <c r="AI36" s="95" t="s">
        <v>278</v>
      </c>
      <c r="AJ36" s="75" t="s">
        <v>279</v>
      </c>
      <c r="AK36" s="75" t="s">
        <v>154</v>
      </c>
      <c r="AL36" s="75" t="s">
        <v>238</v>
      </c>
      <c r="AM36" s="75">
        <v>2.08</v>
      </c>
      <c r="AN36" s="75" t="s">
        <v>280</v>
      </c>
      <c r="AO36" s="75" t="s">
        <v>160</v>
      </c>
      <c r="AP36" s="75" t="s">
        <v>281</v>
      </c>
      <c r="AQ36" s="75" t="s">
        <v>279</v>
      </c>
      <c r="AR36" s="75" t="s">
        <v>154</v>
      </c>
      <c r="AS36" s="75" t="s">
        <v>238</v>
      </c>
      <c r="AT36" s="75">
        <v>2.77</v>
      </c>
      <c r="AU36" s="80" t="s">
        <v>282</v>
      </c>
      <c r="AV36" s="80" t="s">
        <v>160</v>
      </c>
      <c r="AW36" s="80" t="s">
        <v>283</v>
      </c>
      <c r="AX36" s="80" t="s">
        <v>284</v>
      </c>
      <c r="AY36" s="80" t="s">
        <v>154</v>
      </c>
      <c r="AZ36" s="80" t="s">
        <v>238</v>
      </c>
      <c r="BA36" s="158">
        <v>4.16</v>
      </c>
      <c r="BB36" s="80"/>
      <c r="BC36" s="80"/>
      <c r="BD36" s="80"/>
      <c r="BE36" s="80"/>
      <c r="BF36" s="80"/>
      <c r="BG36" s="80"/>
      <c r="BH36" s="80"/>
      <c r="BI36" s="80"/>
      <c r="BJ36" s="80"/>
      <c r="BK36" s="80"/>
      <c r="BL36" s="80"/>
      <c r="BM36" s="80"/>
      <c r="BN36" s="80"/>
      <c r="BO36" s="80"/>
      <c r="BP36" s="80"/>
      <c r="BQ36" s="80"/>
      <c r="BR36" s="80"/>
      <c r="BS36" s="80"/>
      <c r="BT36" s="80"/>
      <c r="BU36" s="80"/>
      <c r="BV36" s="75"/>
      <c r="BW36" s="158">
        <v>44.01</v>
      </c>
      <c r="BX36" s="83"/>
      <c r="BY36" s="83"/>
      <c r="BZ36" s="169"/>
      <c r="CA36" s="83"/>
      <c r="CB36" s="83"/>
      <c r="CC36" s="83"/>
      <c r="CD36" s="84"/>
      <c r="CE36" s="74" t="s">
        <v>285</v>
      </c>
      <c r="CF36" s="74" t="s">
        <v>184</v>
      </c>
      <c r="CG36" s="74" t="s">
        <v>286</v>
      </c>
      <c r="CH36" s="74" t="s">
        <v>160</v>
      </c>
      <c r="CI36" s="74" t="s">
        <v>287</v>
      </c>
      <c r="CJ36" s="74" t="s">
        <v>288</v>
      </c>
      <c r="CK36" s="74" t="s">
        <v>289</v>
      </c>
      <c r="CL36" s="74" t="s">
        <v>290</v>
      </c>
      <c r="CM36" s="74">
        <v>2.5</v>
      </c>
      <c r="CN36" s="84"/>
      <c r="CO36" s="83"/>
      <c r="CP36" s="83"/>
      <c r="CQ36" s="83"/>
      <c r="CR36" s="83"/>
      <c r="CS36" s="83"/>
      <c r="CT36" s="83"/>
      <c r="CU36" s="167">
        <f t="shared" si="1"/>
        <v>46.51</v>
      </c>
    </row>
    <row r="37" spans="1:99" ht="59.25" customHeight="1">
      <c r="A37" s="70" t="s">
        <v>52</v>
      </c>
      <c r="B37" s="70">
        <v>2022310250</v>
      </c>
      <c r="C37" s="70"/>
      <c r="D37" s="70"/>
      <c r="E37" s="29" t="s">
        <v>492</v>
      </c>
      <c r="F37" s="74" t="s">
        <v>152</v>
      </c>
      <c r="G37" s="170" t="s">
        <v>493</v>
      </c>
      <c r="H37" s="171" t="s">
        <v>494</v>
      </c>
      <c r="I37" s="83" t="s">
        <v>154</v>
      </c>
      <c r="J37" s="74">
        <v>1</v>
      </c>
      <c r="K37" s="75">
        <v>25</v>
      </c>
      <c r="L37" s="172" t="s">
        <v>291</v>
      </c>
      <c r="M37" s="74" t="s">
        <v>152</v>
      </c>
      <c r="N37" s="173" t="s">
        <v>495</v>
      </c>
      <c r="O37" s="74" t="s">
        <v>292</v>
      </c>
      <c r="P37" s="74" t="s">
        <v>293</v>
      </c>
      <c r="Q37" s="74" t="s">
        <v>294</v>
      </c>
      <c r="R37" s="167" t="s">
        <v>295</v>
      </c>
      <c r="S37" s="174" t="s">
        <v>296</v>
      </c>
      <c r="T37" s="75" t="s">
        <v>160</v>
      </c>
      <c r="U37" s="175" t="s">
        <v>496</v>
      </c>
      <c r="V37" s="176" t="s">
        <v>297</v>
      </c>
      <c r="W37" s="75" t="s">
        <v>154</v>
      </c>
      <c r="X37" s="75" t="s">
        <v>238</v>
      </c>
      <c r="Y37" s="75">
        <v>3.5710000000000002</v>
      </c>
      <c r="Z37" s="75"/>
      <c r="AA37" s="75"/>
      <c r="AB37" s="75"/>
      <c r="AC37" s="75"/>
      <c r="AD37" s="75"/>
      <c r="AE37" s="83"/>
      <c r="AF37" s="75"/>
      <c r="AG37" s="75"/>
      <c r="AH37" s="75"/>
      <c r="AI37" s="104"/>
      <c r="AJ37" s="75"/>
      <c r="AK37" s="75"/>
      <c r="AL37" s="75"/>
      <c r="AM37" s="75"/>
      <c r="AN37" s="75"/>
      <c r="AO37" s="75"/>
      <c r="AP37" s="75"/>
      <c r="AQ37" s="75"/>
      <c r="AR37" s="75"/>
      <c r="AS37" s="75"/>
      <c r="AT37" s="75"/>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75"/>
      <c r="BW37" s="158">
        <v>29.071000000000002</v>
      </c>
      <c r="BX37" s="83"/>
      <c r="BY37" s="83"/>
      <c r="BZ37" s="83"/>
      <c r="CA37" s="83"/>
      <c r="CB37" s="83"/>
      <c r="CC37" s="83"/>
      <c r="CD37" s="84"/>
      <c r="CE37" s="83"/>
      <c r="CF37" s="83"/>
      <c r="CG37" s="83"/>
      <c r="CH37" s="83"/>
      <c r="CI37" s="83"/>
      <c r="CJ37" s="83"/>
      <c r="CK37" s="83"/>
      <c r="CL37" s="83"/>
      <c r="CM37" s="83"/>
      <c r="CN37" s="84"/>
      <c r="CO37" s="83"/>
      <c r="CP37" s="83"/>
      <c r="CQ37" s="83"/>
      <c r="CR37" s="83"/>
      <c r="CS37" s="83"/>
      <c r="CT37" s="83"/>
      <c r="CU37" s="238">
        <f t="shared" si="1"/>
        <v>29.071000000000002</v>
      </c>
    </row>
    <row r="38" spans="1:99" ht="54.95" customHeight="1">
      <c r="A38" s="70" t="s">
        <v>53</v>
      </c>
      <c r="B38" s="70">
        <v>2022310201</v>
      </c>
      <c r="C38" s="70"/>
      <c r="D38" s="70"/>
      <c r="E38" s="83"/>
      <c r="F38" s="83"/>
      <c r="G38" s="83"/>
      <c r="H38" s="83"/>
      <c r="I38" s="84"/>
      <c r="J38" s="83"/>
      <c r="K38" s="75"/>
      <c r="L38" s="101"/>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75"/>
      <c r="BW38" s="80">
        <f t="shared" si="3"/>
        <v>0</v>
      </c>
      <c r="BX38" s="83"/>
      <c r="BY38" s="83"/>
      <c r="BZ38" s="83"/>
      <c r="CA38" s="83"/>
      <c r="CB38" s="83"/>
      <c r="CC38" s="83"/>
      <c r="CD38" s="84"/>
      <c r="CE38" s="83"/>
      <c r="CF38" s="83"/>
      <c r="CG38" s="83"/>
      <c r="CH38" s="83"/>
      <c r="CI38" s="83"/>
      <c r="CJ38" s="83"/>
      <c r="CK38" s="83"/>
      <c r="CL38" s="83"/>
      <c r="CM38" s="83"/>
      <c r="CN38" s="84"/>
      <c r="CO38" s="83"/>
      <c r="CP38" s="83"/>
      <c r="CQ38" s="83"/>
      <c r="CR38" s="83"/>
      <c r="CS38" s="89"/>
      <c r="CT38" s="83"/>
      <c r="CU38" s="238">
        <f t="shared" si="1"/>
        <v>0</v>
      </c>
    </row>
    <row r="39" spans="1:99" ht="54.95" customHeight="1">
      <c r="A39" s="70" t="s">
        <v>54</v>
      </c>
      <c r="B39" s="70">
        <v>2022310202</v>
      </c>
      <c r="C39" s="70"/>
      <c r="D39" s="70"/>
      <c r="E39" s="83"/>
      <c r="F39" s="83"/>
      <c r="G39" s="177"/>
      <c r="H39" s="83"/>
      <c r="I39" s="83"/>
      <c r="J39" s="83"/>
      <c r="K39" s="75"/>
      <c r="L39" s="101"/>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75"/>
      <c r="BW39" s="80">
        <f t="shared" si="3"/>
        <v>0</v>
      </c>
      <c r="BX39" s="83"/>
      <c r="BY39" s="83"/>
      <c r="BZ39" s="97"/>
      <c r="CA39" s="83"/>
      <c r="CB39" s="83"/>
      <c r="CC39" s="109"/>
      <c r="CD39" s="84"/>
      <c r="CE39" s="83"/>
      <c r="CF39" s="83"/>
      <c r="CG39" s="83"/>
      <c r="CH39" s="83"/>
      <c r="CI39" s="83"/>
      <c r="CJ39" s="83"/>
      <c r="CK39" s="83"/>
      <c r="CL39" s="83"/>
      <c r="CM39" s="83"/>
      <c r="CN39" s="84"/>
      <c r="CO39" s="83"/>
      <c r="CP39" s="83"/>
      <c r="CQ39" s="83"/>
      <c r="CR39" s="83"/>
      <c r="CS39" s="83"/>
      <c r="CT39" s="83"/>
      <c r="CU39" s="238">
        <f t="shared" si="1"/>
        <v>0</v>
      </c>
    </row>
    <row r="40" spans="1:99" ht="54.95" customHeight="1">
      <c r="A40" s="70" t="s">
        <v>55</v>
      </c>
      <c r="B40" s="70">
        <v>2022310203</v>
      </c>
      <c r="C40" s="70"/>
      <c r="D40" s="70"/>
      <c r="E40" s="178"/>
      <c r="F40" s="105"/>
      <c r="G40" s="179"/>
      <c r="H40" s="105"/>
      <c r="I40" s="84"/>
      <c r="J40" s="83"/>
      <c r="K40" s="75"/>
      <c r="L40" s="180"/>
      <c r="M40" s="105"/>
      <c r="N40" s="105"/>
      <c r="O40" s="105"/>
      <c r="P40" s="83"/>
      <c r="Q40" s="83"/>
      <c r="R40" s="75"/>
      <c r="S40" s="105"/>
      <c r="T40" s="105"/>
      <c r="U40" s="105"/>
      <c r="V40" s="105"/>
      <c r="W40" s="83"/>
      <c r="X40" s="83"/>
      <c r="Y40" s="75"/>
      <c r="Z40" s="105"/>
      <c r="AA40" s="105"/>
      <c r="AB40" s="105"/>
      <c r="AC40" s="105"/>
      <c r="AD40" s="83"/>
      <c r="AE40" s="83"/>
      <c r="AF40" s="75"/>
      <c r="AG40" s="75"/>
      <c r="AH40" s="75"/>
      <c r="AI40" s="75"/>
      <c r="AJ40" s="75"/>
      <c r="AK40" s="75"/>
      <c r="AL40" s="75"/>
      <c r="AM40" s="75"/>
      <c r="AN40" s="75"/>
      <c r="AO40" s="75"/>
      <c r="AP40" s="75"/>
      <c r="AQ40" s="75"/>
      <c r="AR40" s="75"/>
      <c r="AS40" s="75"/>
      <c r="AT40" s="75"/>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75"/>
      <c r="BW40" s="80">
        <f t="shared" si="3"/>
        <v>0</v>
      </c>
      <c r="BX40" s="83"/>
      <c r="BY40" s="83"/>
      <c r="BZ40" s="84"/>
      <c r="CA40" s="83"/>
      <c r="CB40" s="89"/>
      <c r="CC40" s="89"/>
      <c r="CD40" s="181"/>
      <c r="CE40" s="83"/>
      <c r="CF40" s="83"/>
      <c r="CG40" s="83"/>
      <c r="CH40" s="83"/>
      <c r="CI40" s="83"/>
      <c r="CJ40" s="83"/>
      <c r="CK40" s="83"/>
      <c r="CL40" s="83"/>
      <c r="CM40" s="83"/>
      <c r="CN40" s="84"/>
      <c r="CO40" s="83"/>
      <c r="CP40" s="83"/>
      <c r="CQ40" s="83"/>
      <c r="CR40" s="83"/>
      <c r="CS40" s="83"/>
      <c r="CT40" s="83"/>
      <c r="CU40" s="238">
        <f t="shared" si="1"/>
        <v>0</v>
      </c>
    </row>
    <row r="41" spans="1:99" ht="54.95" customHeight="1">
      <c r="A41" s="70" t="s">
        <v>56</v>
      </c>
      <c r="B41" s="70">
        <v>2022310219</v>
      </c>
      <c r="C41" s="70"/>
      <c r="D41" s="70"/>
      <c r="E41" s="83"/>
      <c r="F41" s="83"/>
      <c r="G41" s="182"/>
      <c r="H41" s="83"/>
      <c r="I41" s="83"/>
      <c r="J41" s="83"/>
      <c r="K41" s="75"/>
      <c r="L41" s="101"/>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75"/>
      <c r="BW41" s="80">
        <f t="shared" si="3"/>
        <v>0</v>
      </c>
      <c r="BX41" s="92"/>
      <c r="BY41" s="83"/>
      <c r="BZ41" s="83"/>
      <c r="CA41" s="83"/>
      <c r="CB41" s="83"/>
      <c r="CC41" s="83"/>
      <c r="CD41" s="84"/>
      <c r="CE41" s="83"/>
      <c r="CF41" s="83"/>
      <c r="CG41" s="83"/>
      <c r="CH41" s="83"/>
      <c r="CI41" s="83"/>
      <c r="CJ41" s="83"/>
      <c r="CK41" s="83"/>
      <c r="CL41" s="83"/>
      <c r="CM41" s="83"/>
      <c r="CN41" s="84"/>
      <c r="CO41" s="83"/>
      <c r="CP41" s="83"/>
      <c r="CQ41" s="83"/>
      <c r="CR41" s="83"/>
      <c r="CS41" s="83"/>
      <c r="CT41" s="83"/>
      <c r="CU41" s="238">
        <f t="shared" si="1"/>
        <v>0</v>
      </c>
    </row>
    <row r="42" spans="1:99" ht="54.95" customHeight="1">
      <c r="A42" s="70" t="s">
        <v>57</v>
      </c>
      <c r="B42" s="70">
        <v>2022310239</v>
      </c>
      <c r="C42" s="70"/>
      <c r="D42" s="70"/>
      <c r="E42" s="183"/>
      <c r="F42" s="85"/>
      <c r="G42" s="184"/>
      <c r="H42" s="87"/>
      <c r="I42" s="83"/>
      <c r="J42" s="83"/>
      <c r="K42" s="75"/>
      <c r="L42" s="101"/>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75"/>
      <c r="BW42" s="80">
        <f t="shared" si="3"/>
        <v>0</v>
      </c>
      <c r="BX42" s="137" t="s">
        <v>298</v>
      </c>
      <c r="BY42" s="73" t="s">
        <v>190</v>
      </c>
      <c r="BZ42" s="185" t="s">
        <v>497</v>
      </c>
      <c r="CA42" s="74" t="s">
        <v>299</v>
      </c>
      <c r="CB42" s="165">
        <v>1</v>
      </c>
      <c r="CC42" s="165">
        <v>1</v>
      </c>
      <c r="CD42" s="147"/>
      <c r="CE42" s="83"/>
      <c r="CF42" s="83"/>
      <c r="CG42" s="83"/>
      <c r="CH42" s="83"/>
      <c r="CI42" s="83"/>
      <c r="CJ42" s="83"/>
      <c r="CK42" s="83"/>
      <c r="CL42" s="83"/>
      <c r="CM42" s="83"/>
      <c r="CN42" s="84"/>
      <c r="CO42" s="83"/>
      <c r="CP42" s="83"/>
      <c r="CQ42" s="83"/>
      <c r="CR42" s="83"/>
      <c r="CS42" s="83"/>
      <c r="CT42" s="83"/>
      <c r="CU42" s="238">
        <f t="shared" si="1"/>
        <v>1</v>
      </c>
    </row>
    <row r="43" spans="1:99" ht="54.95" customHeight="1">
      <c r="A43" s="70" t="s">
        <v>58</v>
      </c>
      <c r="B43" s="70">
        <v>2022310242</v>
      </c>
      <c r="C43" s="70"/>
      <c r="D43" s="70"/>
      <c r="E43" s="83"/>
      <c r="F43" s="83"/>
      <c r="G43" s="186"/>
      <c r="H43" s="83"/>
      <c r="I43" s="83"/>
      <c r="J43" s="83"/>
      <c r="K43" s="75"/>
      <c r="L43" s="187"/>
      <c r="M43" s="75"/>
      <c r="N43" s="108"/>
      <c r="O43" s="75"/>
      <c r="P43" s="75"/>
      <c r="Q43" s="75"/>
      <c r="R43" s="75"/>
      <c r="S43" s="188"/>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75"/>
      <c r="BW43" s="80">
        <f t="shared" si="3"/>
        <v>0</v>
      </c>
      <c r="BX43" s="116"/>
      <c r="BY43" s="83"/>
      <c r="BZ43" s="83"/>
      <c r="CA43" s="83"/>
      <c r="CB43" s="83"/>
      <c r="CC43" s="83"/>
      <c r="CD43" s="84"/>
      <c r="CE43" s="83"/>
      <c r="CF43" s="83"/>
      <c r="CG43" s="83"/>
      <c r="CH43" s="83"/>
      <c r="CI43" s="83"/>
      <c r="CJ43" s="83"/>
      <c r="CK43" s="83"/>
      <c r="CL43" s="83"/>
      <c r="CM43" s="83"/>
      <c r="CN43" s="84"/>
      <c r="CO43" s="83"/>
      <c r="CP43" s="83"/>
      <c r="CQ43" s="83"/>
      <c r="CR43" s="83"/>
      <c r="CS43" s="83"/>
      <c r="CT43" s="83"/>
      <c r="CU43" s="238">
        <f t="shared" si="1"/>
        <v>0</v>
      </c>
    </row>
    <row r="44" spans="1:99" ht="54.95" customHeight="1">
      <c r="A44" s="70" t="s">
        <v>59</v>
      </c>
      <c r="B44" s="70">
        <v>2022310253</v>
      </c>
      <c r="C44" s="70"/>
      <c r="D44" s="70"/>
      <c r="E44" s="105"/>
      <c r="F44" s="105"/>
      <c r="G44" s="189"/>
      <c r="H44" s="83"/>
      <c r="I44" s="83"/>
      <c r="J44" s="83"/>
      <c r="K44" s="75"/>
      <c r="L44" s="180"/>
      <c r="M44" s="105"/>
      <c r="N44" s="105"/>
      <c r="O44" s="105"/>
      <c r="P44" s="84"/>
      <c r="Q44" s="83"/>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75"/>
      <c r="BW44" s="80">
        <f t="shared" si="3"/>
        <v>0</v>
      </c>
      <c r="BX44" s="83"/>
      <c r="BY44" s="83"/>
      <c r="BZ44" s="97"/>
      <c r="CA44" s="83"/>
      <c r="CB44" s="83"/>
      <c r="CC44" s="97"/>
      <c r="CD44" s="97"/>
      <c r="CE44" s="83"/>
      <c r="CF44" s="83"/>
      <c r="CG44" s="83"/>
      <c r="CH44" s="83"/>
      <c r="CI44" s="83"/>
      <c r="CJ44" s="83"/>
      <c r="CK44" s="83"/>
      <c r="CL44" s="83"/>
      <c r="CM44" s="83"/>
      <c r="CN44" s="84"/>
      <c r="CO44" s="83"/>
      <c r="CP44" s="83"/>
      <c r="CQ44" s="83"/>
      <c r="CR44" s="83"/>
      <c r="CS44" s="83"/>
      <c r="CT44" s="83"/>
      <c r="CU44" s="238">
        <f t="shared" si="1"/>
        <v>0</v>
      </c>
    </row>
    <row r="45" spans="1:99" ht="54.95" customHeight="1">
      <c r="A45" s="70" t="s">
        <v>60</v>
      </c>
      <c r="B45" s="70">
        <v>2022310204</v>
      </c>
      <c r="C45" s="70"/>
      <c r="D45" s="70"/>
      <c r="E45" s="190" t="s">
        <v>300</v>
      </c>
      <c r="F45" s="74" t="s">
        <v>152</v>
      </c>
      <c r="G45" s="94" t="s">
        <v>498</v>
      </c>
      <c r="H45" s="74" t="s">
        <v>301</v>
      </c>
      <c r="I45" s="74" t="s">
        <v>154</v>
      </c>
      <c r="J45" s="74" t="s">
        <v>302</v>
      </c>
      <c r="K45" s="191">
        <v>25</v>
      </c>
      <c r="L45" s="75" t="s">
        <v>303</v>
      </c>
      <c r="M45" s="74" t="s">
        <v>160</v>
      </c>
      <c r="N45" s="77" t="s">
        <v>499</v>
      </c>
      <c r="O45" s="74" t="s">
        <v>170</v>
      </c>
      <c r="P45" s="74" t="s">
        <v>154</v>
      </c>
      <c r="Q45" s="74" t="s">
        <v>304</v>
      </c>
      <c r="R45" s="165">
        <v>1.6667000000000001</v>
      </c>
      <c r="S45" s="192" t="s">
        <v>500</v>
      </c>
      <c r="T45" s="74" t="s">
        <v>160</v>
      </c>
      <c r="U45" s="77" t="s">
        <v>501</v>
      </c>
      <c r="V45" s="193" t="s">
        <v>502</v>
      </c>
      <c r="W45" s="74" t="s">
        <v>154</v>
      </c>
      <c r="X45" s="74" t="s">
        <v>305</v>
      </c>
      <c r="Y45" s="165">
        <v>1.0713999999999999</v>
      </c>
      <c r="Z45" s="83"/>
      <c r="AA45" s="83"/>
      <c r="AB45" s="83"/>
      <c r="AC45" s="83"/>
      <c r="AD45" s="83"/>
      <c r="AE45" s="83"/>
      <c r="AF45" s="83"/>
      <c r="AG45" s="83"/>
      <c r="AH45" s="83"/>
      <c r="AI45" s="83"/>
      <c r="AJ45" s="83"/>
      <c r="AK45" s="83"/>
      <c r="AL45" s="83"/>
      <c r="AM45" s="83"/>
      <c r="AN45" s="83"/>
      <c r="AO45" s="83"/>
      <c r="AP45" s="83"/>
      <c r="AQ45" s="83"/>
      <c r="AR45" s="83"/>
      <c r="AS45" s="83"/>
      <c r="AT45" s="83"/>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75"/>
      <c r="BW45" s="158">
        <v>27.738099999999999</v>
      </c>
      <c r="BX45" s="74" t="s">
        <v>306</v>
      </c>
      <c r="BY45" s="74" t="s">
        <v>190</v>
      </c>
      <c r="BZ45" s="74" t="s">
        <v>307</v>
      </c>
      <c r="CA45" s="74" t="s">
        <v>192</v>
      </c>
      <c r="CB45" s="89"/>
      <c r="CC45" s="147"/>
      <c r="CD45" s="161" t="s">
        <v>599</v>
      </c>
      <c r="CE45" s="74" t="s">
        <v>308</v>
      </c>
      <c r="CF45" s="74" t="s">
        <v>192</v>
      </c>
      <c r="CG45" s="74" t="s">
        <v>160</v>
      </c>
      <c r="CH45" s="74" t="s">
        <v>160</v>
      </c>
      <c r="CI45" s="77" t="s">
        <v>503</v>
      </c>
      <c r="CJ45" s="74" t="s">
        <v>160</v>
      </c>
      <c r="CK45" s="74" t="s">
        <v>309</v>
      </c>
      <c r="CL45" s="74" t="s">
        <v>310</v>
      </c>
      <c r="CM45" s="168">
        <v>0.9375</v>
      </c>
      <c r="CN45" s="194" t="s">
        <v>311</v>
      </c>
      <c r="CO45" s="83"/>
      <c r="CP45" s="83"/>
      <c r="CQ45" s="83"/>
      <c r="CR45" s="83"/>
      <c r="CS45" s="83"/>
      <c r="CT45" s="83"/>
      <c r="CU45" s="238">
        <f t="shared" si="1"/>
        <v>28.675599999999999</v>
      </c>
    </row>
    <row r="46" spans="1:99" ht="54.95" customHeight="1">
      <c r="A46" s="70" t="s">
        <v>61</v>
      </c>
      <c r="B46" s="70">
        <v>2022310205</v>
      </c>
      <c r="C46" s="70"/>
      <c r="D46" s="70"/>
      <c r="E46" s="83"/>
      <c r="F46" s="83"/>
      <c r="G46" s="83"/>
      <c r="H46" s="83"/>
      <c r="I46" s="84"/>
      <c r="J46" s="83"/>
      <c r="K46" s="75"/>
      <c r="L46" s="113"/>
      <c r="M46" s="83"/>
      <c r="N46" s="83"/>
      <c r="O46" s="83"/>
      <c r="P46" s="84"/>
      <c r="Q46" s="83"/>
      <c r="R46" s="75"/>
      <c r="S46" s="83"/>
      <c r="T46" s="83"/>
      <c r="U46" s="83"/>
      <c r="V46" s="83"/>
      <c r="W46" s="84"/>
      <c r="X46" s="83"/>
      <c r="Y46" s="75"/>
      <c r="Z46" s="83"/>
      <c r="AA46" s="83"/>
      <c r="AB46" s="83"/>
      <c r="AC46" s="83"/>
      <c r="AD46" s="84"/>
      <c r="AE46" s="83"/>
      <c r="AF46" s="75"/>
      <c r="AG46" s="75"/>
      <c r="AH46" s="75"/>
      <c r="AI46" s="75"/>
      <c r="AJ46" s="75"/>
      <c r="AK46" s="75"/>
      <c r="AL46" s="75"/>
      <c r="AM46" s="75"/>
      <c r="AN46" s="75"/>
      <c r="AO46" s="75"/>
      <c r="AP46" s="75"/>
      <c r="AQ46" s="75"/>
      <c r="AR46" s="75"/>
      <c r="AS46" s="75"/>
      <c r="AT46" s="75"/>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75"/>
      <c r="BW46" s="80">
        <f t="shared" si="3"/>
        <v>0</v>
      </c>
      <c r="BX46" s="83"/>
      <c r="BY46" s="83"/>
      <c r="BZ46" s="83"/>
      <c r="CA46" s="83"/>
      <c r="CB46" s="83"/>
      <c r="CC46" s="83"/>
      <c r="CD46" s="84"/>
      <c r="CE46" s="83"/>
      <c r="CF46" s="83"/>
      <c r="CG46" s="83"/>
      <c r="CH46" s="83"/>
      <c r="CI46" s="83"/>
      <c r="CJ46" s="83"/>
      <c r="CK46" s="83"/>
      <c r="CL46" s="83"/>
      <c r="CM46" s="83"/>
      <c r="CN46" s="84"/>
      <c r="CO46" s="83"/>
      <c r="CP46" s="83"/>
      <c r="CQ46" s="83"/>
      <c r="CR46" s="83"/>
      <c r="CS46" s="83"/>
      <c r="CT46" s="83"/>
      <c r="CU46" s="238">
        <f t="shared" si="1"/>
        <v>0</v>
      </c>
    </row>
    <row r="47" spans="1:99" ht="54.95" customHeight="1">
      <c r="A47" s="70" t="s">
        <v>62</v>
      </c>
      <c r="B47" s="70">
        <v>2022310221</v>
      </c>
      <c r="C47" s="70"/>
      <c r="D47" s="70"/>
      <c r="E47" s="110" t="s">
        <v>504</v>
      </c>
      <c r="F47" s="74" t="s">
        <v>152</v>
      </c>
      <c r="G47" s="110" t="s">
        <v>505</v>
      </c>
      <c r="H47" s="74" t="s">
        <v>167</v>
      </c>
      <c r="I47" s="74" t="s">
        <v>154</v>
      </c>
      <c r="J47" s="74" t="s">
        <v>302</v>
      </c>
      <c r="K47" s="114">
        <v>25</v>
      </c>
      <c r="L47" s="98" t="s">
        <v>506</v>
      </c>
      <c r="M47" s="195" t="s">
        <v>152</v>
      </c>
      <c r="N47" s="98" t="s">
        <v>507</v>
      </c>
      <c r="O47" s="75" t="s">
        <v>167</v>
      </c>
      <c r="P47" s="74" t="s">
        <v>154</v>
      </c>
      <c r="Q47" s="74" t="s">
        <v>302</v>
      </c>
      <c r="R47" s="75">
        <v>25</v>
      </c>
      <c r="S47" s="98" t="s">
        <v>508</v>
      </c>
      <c r="T47" s="75" t="s">
        <v>152</v>
      </c>
      <c r="U47" s="98" t="s">
        <v>509</v>
      </c>
      <c r="V47" s="75" t="s">
        <v>312</v>
      </c>
      <c r="W47" s="75" t="s">
        <v>154</v>
      </c>
      <c r="X47" s="75" t="s">
        <v>302</v>
      </c>
      <c r="Y47" s="75">
        <v>25</v>
      </c>
      <c r="Z47" s="196" t="s">
        <v>510</v>
      </c>
      <c r="AA47" s="75" t="s">
        <v>152</v>
      </c>
      <c r="AB47" s="98" t="s">
        <v>511</v>
      </c>
      <c r="AC47" s="75" t="s">
        <v>313</v>
      </c>
      <c r="AD47" s="75" t="s">
        <v>154</v>
      </c>
      <c r="AE47" s="75">
        <v>2</v>
      </c>
      <c r="AF47" s="167" t="s">
        <v>314</v>
      </c>
      <c r="AG47" s="98" t="s">
        <v>512</v>
      </c>
      <c r="AH47" s="75" t="s">
        <v>152</v>
      </c>
      <c r="AI47" s="98" t="s">
        <v>513</v>
      </c>
      <c r="AJ47" s="75" t="s">
        <v>235</v>
      </c>
      <c r="AK47" s="75" t="s">
        <v>154</v>
      </c>
      <c r="AL47" s="75">
        <v>3</v>
      </c>
      <c r="AM47" s="75">
        <v>7.5</v>
      </c>
      <c r="AN47" s="196" t="s">
        <v>514</v>
      </c>
      <c r="AO47" s="75" t="s">
        <v>160</v>
      </c>
      <c r="AP47" s="95" t="s">
        <v>515</v>
      </c>
      <c r="AQ47" s="75" t="s">
        <v>212</v>
      </c>
      <c r="AR47" s="75" t="s">
        <v>154</v>
      </c>
      <c r="AS47" s="75">
        <v>1</v>
      </c>
      <c r="AT47" s="167" t="s">
        <v>314</v>
      </c>
      <c r="AU47" s="197" t="s">
        <v>516</v>
      </c>
      <c r="AV47" s="80" t="s">
        <v>160</v>
      </c>
      <c r="AW47" s="82" t="s">
        <v>517</v>
      </c>
      <c r="AX47" s="80" t="s">
        <v>161</v>
      </c>
      <c r="AY47" s="80" t="s">
        <v>154</v>
      </c>
      <c r="AZ47" s="80" t="s">
        <v>315</v>
      </c>
      <c r="BA47" s="158" t="s">
        <v>314</v>
      </c>
      <c r="BB47" s="198" t="s">
        <v>518</v>
      </c>
      <c r="BC47" s="80" t="s">
        <v>160</v>
      </c>
      <c r="BD47" s="198" t="s">
        <v>519</v>
      </c>
      <c r="BE47" s="80" t="s">
        <v>235</v>
      </c>
      <c r="BF47" s="80" t="s">
        <v>154</v>
      </c>
      <c r="BG47" s="80">
        <v>3</v>
      </c>
      <c r="BH47" s="158" t="s">
        <v>314</v>
      </c>
      <c r="BI47" s="80"/>
      <c r="BJ47" s="80"/>
      <c r="BK47" s="80"/>
      <c r="BL47" s="80"/>
      <c r="BM47" s="80"/>
      <c r="BN47" s="80"/>
      <c r="BO47" s="80"/>
      <c r="BP47" s="80"/>
      <c r="BQ47" s="80"/>
      <c r="BR47" s="80"/>
      <c r="BS47" s="80"/>
      <c r="BT47" s="80"/>
      <c r="BU47" s="80"/>
      <c r="BV47" s="75"/>
      <c r="BW47" s="158">
        <v>82.5</v>
      </c>
      <c r="BX47" s="199" t="s">
        <v>316</v>
      </c>
      <c r="BY47" s="199" t="s">
        <v>190</v>
      </c>
      <c r="BZ47" s="200" t="s">
        <v>520</v>
      </c>
      <c r="CA47" s="74" t="s">
        <v>317</v>
      </c>
      <c r="CB47" s="89"/>
      <c r="CC47" s="147"/>
      <c r="CD47" s="161" t="s">
        <v>318</v>
      </c>
      <c r="CE47" s="201" t="s">
        <v>521</v>
      </c>
      <c r="CF47" s="74" t="s">
        <v>194</v>
      </c>
      <c r="CG47" s="74" t="s">
        <v>160</v>
      </c>
      <c r="CH47" s="74" t="s">
        <v>160</v>
      </c>
      <c r="CI47" s="77" t="s">
        <v>522</v>
      </c>
      <c r="CJ47" s="74" t="s">
        <v>160</v>
      </c>
      <c r="CK47" s="74" t="s">
        <v>319</v>
      </c>
      <c r="CL47" s="202" t="s">
        <v>320</v>
      </c>
      <c r="CM47" s="165">
        <v>0.9375</v>
      </c>
      <c r="CN47" s="203" t="s">
        <v>321</v>
      </c>
      <c r="CO47" s="83"/>
      <c r="CP47" s="83"/>
      <c r="CQ47" s="83"/>
      <c r="CR47" s="83"/>
      <c r="CS47" s="83"/>
      <c r="CT47" s="83"/>
      <c r="CU47" s="238">
        <f t="shared" si="1"/>
        <v>83.4375</v>
      </c>
    </row>
    <row r="48" spans="1:99" ht="62.25" customHeight="1">
      <c r="A48" s="70" t="s">
        <v>63</v>
      </c>
      <c r="B48" s="70">
        <v>2022310236</v>
      </c>
      <c r="C48" s="70"/>
      <c r="D48" s="70"/>
      <c r="E48" s="105"/>
      <c r="F48" s="105"/>
      <c r="G48" s="105"/>
      <c r="H48" s="105"/>
      <c r="I48" s="84"/>
      <c r="J48" s="83"/>
      <c r="K48" s="75"/>
      <c r="L48" s="204"/>
      <c r="M48" s="105"/>
      <c r="N48" s="105"/>
      <c r="O48" s="105"/>
      <c r="P48" s="84"/>
      <c r="Q48" s="83"/>
      <c r="R48" s="75"/>
      <c r="S48" s="205"/>
      <c r="T48" s="105"/>
      <c r="U48" s="105"/>
      <c r="V48" s="105"/>
      <c r="W48" s="84"/>
      <c r="X48" s="83"/>
      <c r="Y48" s="75"/>
      <c r="Z48" s="205"/>
      <c r="AA48" s="105"/>
      <c r="AB48" s="105"/>
      <c r="AC48" s="105"/>
      <c r="AD48" s="84"/>
      <c r="AE48" s="83"/>
      <c r="AF48" s="75"/>
      <c r="AG48" s="205"/>
      <c r="AH48" s="105"/>
      <c r="AI48" s="105"/>
      <c r="AJ48" s="205"/>
      <c r="AK48" s="84"/>
      <c r="AL48" s="83"/>
      <c r="AM48" s="75"/>
      <c r="AN48" s="205"/>
      <c r="AO48" s="105"/>
      <c r="AP48" s="105"/>
      <c r="AQ48" s="205"/>
      <c r="AR48" s="84"/>
      <c r="AS48" s="83"/>
      <c r="AT48" s="75"/>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75"/>
      <c r="BW48" s="80">
        <f t="shared" si="3"/>
        <v>0</v>
      </c>
      <c r="BX48" s="83"/>
      <c r="BY48" s="83"/>
      <c r="BZ48" s="83"/>
      <c r="CA48" s="83"/>
      <c r="CB48" s="83"/>
      <c r="CC48" s="83"/>
      <c r="CD48" s="84"/>
      <c r="CE48" s="83"/>
      <c r="CF48" s="83"/>
      <c r="CG48" s="83"/>
      <c r="CH48" s="83"/>
      <c r="CI48" s="83"/>
      <c r="CJ48" s="83"/>
      <c r="CK48" s="83"/>
      <c r="CL48" s="83"/>
      <c r="CM48" s="83"/>
      <c r="CN48" s="84"/>
      <c r="CO48" s="83"/>
      <c r="CP48" s="83"/>
      <c r="CQ48" s="83"/>
      <c r="CR48" s="83"/>
      <c r="CS48" s="83"/>
      <c r="CT48" s="83"/>
      <c r="CU48" s="238">
        <f t="shared" si="1"/>
        <v>0</v>
      </c>
    </row>
    <row r="49" spans="1:99" ht="105.75" customHeight="1">
      <c r="A49" s="70" t="s">
        <v>64</v>
      </c>
      <c r="B49" s="70">
        <v>2022310222</v>
      </c>
      <c r="C49" s="70"/>
      <c r="D49" s="70"/>
      <c r="E49" s="110" t="s">
        <v>523</v>
      </c>
      <c r="F49" s="74" t="s">
        <v>152</v>
      </c>
      <c r="G49" s="110" t="s">
        <v>524</v>
      </c>
      <c r="H49" s="74" t="s">
        <v>198</v>
      </c>
      <c r="I49" s="74" t="s">
        <v>154</v>
      </c>
      <c r="J49" s="74" t="s">
        <v>322</v>
      </c>
      <c r="K49" s="167" t="s">
        <v>323</v>
      </c>
      <c r="L49" s="110" t="s">
        <v>525</v>
      </c>
      <c r="M49" s="74" t="s">
        <v>160</v>
      </c>
      <c r="N49" s="110" t="s">
        <v>526</v>
      </c>
      <c r="O49" s="74" t="s">
        <v>324</v>
      </c>
      <c r="P49" s="74" t="s">
        <v>154</v>
      </c>
      <c r="Q49" s="74" t="s">
        <v>322</v>
      </c>
      <c r="R49" s="75">
        <v>1.875</v>
      </c>
      <c r="S49" s="110" t="s">
        <v>527</v>
      </c>
      <c r="T49" s="74" t="s">
        <v>160</v>
      </c>
      <c r="U49" s="110" t="s">
        <v>528</v>
      </c>
      <c r="V49" s="74" t="s">
        <v>181</v>
      </c>
      <c r="W49" s="119" t="s">
        <v>182</v>
      </c>
      <c r="X49" s="74" t="s">
        <v>111</v>
      </c>
      <c r="Y49" s="75">
        <v>0.1</v>
      </c>
      <c r="Z49" s="74" t="s">
        <v>325</v>
      </c>
      <c r="AA49" s="74" t="s">
        <v>160</v>
      </c>
      <c r="AB49" s="110" t="s">
        <v>528</v>
      </c>
      <c r="AC49" s="74" t="s">
        <v>181</v>
      </c>
      <c r="AD49" s="119" t="s">
        <v>182</v>
      </c>
      <c r="AE49" s="83"/>
      <c r="AF49" s="75">
        <v>0.1</v>
      </c>
      <c r="AG49" s="74" t="s">
        <v>326</v>
      </c>
      <c r="AH49" s="74" t="s">
        <v>160</v>
      </c>
      <c r="AI49" s="110" t="s">
        <v>529</v>
      </c>
      <c r="AJ49" s="74" t="s">
        <v>327</v>
      </c>
      <c r="AK49" s="119" t="s">
        <v>182</v>
      </c>
      <c r="AL49" s="83"/>
      <c r="AM49" s="75">
        <v>8.3333329999999997E-2</v>
      </c>
      <c r="AN49" s="83"/>
      <c r="AO49" s="83"/>
      <c r="AP49" s="206"/>
      <c r="AQ49" s="83"/>
      <c r="AR49" s="83"/>
      <c r="AS49" s="83"/>
      <c r="AT49" s="75"/>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75"/>
      <c r="BW49" s="158">
        <v>2.1583299999999999</v>
      </c>
      <c r="BX49" s="74" t="s">
        <v>328</v>
      </c>
      <c r="BY49" s="74" t="s">
        <v>190</v>
      </c>
      <c r="BZ49" s="207" t="s">
        <v>530</v>
      </c>
      <c r="CA49" s="74" t="s">
        <v>192</v>
      </c>
      <c r="CB49" s="89">
        <v>3</v>
      </c>
      <c r="CC49" s="147">
        <v>3</v>
      </c>
      <c r="CD49" s="127"/>
      <c r="CE49" s="77" t="s">
        <v>531</v>
      </c>
      <c r="CF49" s="74" t="s">
        <v>329</v>
      </c>
      <c r="CG49" s="74" t="s">
        <v>330</v>
      </c>
      <c r="CH49" s="74" t="s">
        <v>331</v>
      </c>
      <c r="CI49" s="110" t="s">
        <v>532</v>
      </c>
      <c r="CJ49" s="74" t="s">
        <v>332</v>
      </c>
      <c r="CK49" s="74" t="s">
        <v>333</v>
      </c>
      <c r="CL49" s="74" t="s">
        <v>334</v>
      </c>
      <c r="CM49" s="125">
        <v>3.75</v>
      </c>
      <c r="CN49" s="208" t="s">
        <v>335</v>
      </c>
      <c r="CO49" s="83"/>
      <c r="CP49" s="83"/>
      <c r="CQ49" s="83"/>
      <c r="CR49" s="83"/>
      <c r="CS49" s="83"/>
      <c r="CT49" s="83"/>
      <c r="CU49" s="238">
        <f t="shared" si="1"/>
        <v>8.9083299999999994</v>
      </c>
    </row>
    <row r="50" spans="1:99" ht="54.95" customHeight="1">
      <c r="A50" s="70" t="s">
        <v>65</v>
      </c>
      <c r="B50" s="70">
        <v>2022310225</v>
      </c>
      <c r="C50" s="70"/>
      <c r="D50" s="70"/>
      <c r="E50" s="83"/>
      <c r="F50" s="83"/>
      <c r="G50" s="83"/>
      <c r="H50" s="83"/>
      <c r="I50" s="84"/>
      <c r="J50" s="83"/>
      <c r="K50" s="75"/>
      <c r="L50" s="101"/>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80"/>
      <c r="AV50" s="80"/>
      <c r="AW50" s="80"/>
      <c r="AX50" s="80"/>
      <c r="AY50" s="80"/>
      <c r="AZ50" s="80"/>
      <c r="BA50" s="80"/>
      <c r="BB50" s="80"/>
      <c r="BC50" s="80"/>
      <c r="BD50" s="80"/>
      <c r="BE50" s="80"/>
      <c r="BF50" s="80"/>
      <c r="BG50" s="80"/>
      <c r="BH50" s="80"/>
      <c r="BI50" s="80"/>
      <c r="BJ50" s="80"/>
      <c r="BK50" s="80"/>
      <c r="BL50" s="80"/>
      <c r="BM50" s="80"/>
      <c r="BN50" s="80"/>
      <c r="BO50" s="80"/>
      <c r="BP50" s="209"/>
      <c r="BQ50" s="209"/>
      <c r="BR50" s="209"/>
      <c r="BS50" s="209"/>
      <c r="BT50" s="209"/>
      <c r="BU50" s="209"/>
      <c r="BV50" s="100"/>
      <c r="BW50" s="80">
        <f t="shared" si="3"/>
        <v>0</v>
      </c>
      <c r="BX50" s="83"/>
      <c r="BY50" s="83"/>
      <c r="BZ50" s="83"/>
      <c r="CA50" s="83"/>
      <c r="CB50" s="83"/>
      <c r="CC50" s="83"/>
      <c r="CD50" s="84"/>
      <c r="CE50" s="136"/>
      <c r="CF50" s="136"/>
      <c r="CG50" s="136"/>
      <c r="CH50" s="136"/>
      <c r="CI50" s="136"/>
      <c r="CJ50" s="136"/>
      <c r="CK50" s="136"/>
      <c r="CL50" s="136"/>
      <c r="CM50" s="84"/>
      <c r="CN50" s="84"/>
      <c r="CO50" s="83"/>
      <c r="CP50" s="83"/>
      <c r="CQ50" s="83"/>
      <c r="CR50" s="83"/>
      <c r="CS50" s="83"/>
      <c r="CT50" s="83"/>
      <c r="CU50" s="238">
        <f t="shared" si="1"/>
        <v>0</v>
      </c>
    </row>
    <row r="51" spans="1:99" ht="54.95" customHeight="1">
      <c r="A51" s="70" t="s">
        <v>66</v>
      </c>
      <c r="B51" s="70">
        <v>2022310226</v>
      </c>
      <c r="C51" s="70"/>
      <c r="D51" s="70"/>
      <c r="E51" s="83"/>
      <c r="F51" s="83"/>
      <c r="G51" s="83"/>
      <c r="H51" s="83"/>
      <c r="I51" s="83"/>
      <c r="J51" s="83"/>
      <c r="K51" s="75"/>
      <c r="L51" s="101"/>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75"/>
      <c r="BW51" s="80">
        <f t="shared" si="3"/>
        <v>0</v>
      </c>
      <c r="BX51" s="74" t="s">
        <v>336</v>
      </c>
      <c r="BY51" s="83" t="s">
        <v>190</v>
      </c>
      <c r="BZ51" s="110" t="s">
        <v>533</v>
      </c>
      <c r="CA51" s="74" t="s">
        <v>261</v>
      </c>
      <c r="CB51" s="83"/>
      <c r="CC51" s="97"/>
      <c r="CD51" s="161" t="s">
        <v>600</v>
      </c>
      <c r="CE51" s="83"/>
      <c r="CF51" s="83"/>
      <c r="CG51" s="83"/>
      <c r="CH51" s="83"/>
      <c r="CI51" s="83"/>
      <c r="CJ51" s="83"/>
      <c r="CK51" s="136"/>
      <c r="CL51" s="136"/>
      <c r="CM51" s="89"/>
      <c r="CN51" s="89"/>
      <c r="CO51" s="83"/>
      <c r="CP51" s="83"/>
      <c r="CQ51" s="83"/>
      <c r="CR51" s="83"/>
      <c r="CS51" s="83"/>
      <c r="CT51" s="83"/>
      <c r="CU51" s="238">
        <f t="shared" si="1"/>
        <v>0</v>
      </c>
    </row>
    <row r="52" spans="1:99" ht="84" customHeight="1">
      <c r="A52" s="70" t="s">
        <v>67</v>
      </c>
      <c r="B52" s="70">
        <v>2022310206</v>
      </c>
      <c r="C52" s="70"/>
      <c r="D52" s="70"/>
      <c r="E52" s="74" t="s">
        <v>337</v>
      </c>
      <c r="F52" s="74"/>
      <c r="G52" s="77"/>
      <c r="H52" s="165" t="s">
        <v>338</v>
      </c>
      <c r="I52" s="74"/>
      <c r="J52" s="74"/>
      <c r="K52" s="167"/>
      <c r="L52" s="101" t="s">
        <v>339</v>
      </c>
      <c r="M52" s="75" t="s">
        <v>152</v>
      </c>
      <c r="N52" s="95" t="s">
        <v>534</v>
      </c>
      <c r="O52" s="75" t="s">
        <v>170</v>
      </c>
      <c r="P52" s="75" t="s">
        <v>154</v>
      </c>
      <c r="Q52" s="75" t="s">
        <v>171</v>
      </c>
      <c r="R52" s="75">
        <v>25</v>
      </c>
      <c r="S52" s="75" t="s">
        <v>340</v>
      </c>
      <c r="T52" s="75" t="s">
        <v>152</v>
      </c>
      <c r="U52" s="95" t="s">
        <v>535</v>
      </c>
      <c r="V52" s="75" t="s">
        <v>341</v>
      </c>
      <c r="W52" s="75" t="s">
        <v>154</v>
      </c>
      <c r="X52" s="75" t="s">
        <v>322</v>
      </c>
      <c r="Y52" s="75">
        <v>15</v>
      </c>
      <c r="Z52" s="75" t="s">
        <v>342</v>
      </c>
      <c r="AA52" s="75" t="s">
        <v>160</v>
      </c>
      <c r="AB52" s="98" t="s">
        <v>536</v>
      </c>
      <c r="AC52" s="75" t="s">
        <v>170</v>
      </c>
      <c r="AD52" s="75" t="s">
        <v>154</v>
      </c>
      <c r="AE52" s="75" t="s">
        <v>304</v>
      </c>
      <c r="AF52" s="167">
        <v>1.875</v>
      </c>
      <c r="AG52" s="75"/>
      <c r="AH52" s="75"/>
      <c r="AI52" s="75"/>
      <c r="AJ52" s="75"/>
      <c r="AK52" s="75"/>
      <c r="AL52" s="75"/>
      <c r="AM52" s="75"/>
      <c r="AN52" s="75"/>
      <c r="AO52" s="75"/>
      <c r="AP52" s="75"/>
      <c r="AQ52" s="75"/>
      <c r="AR52" s="75"/>
      <c r="AS52" s="75"/>
      <c r="AT52" s="75"/>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75"/>
      <c r="BW52" s="158">
        <v>41.875</v>
      </c>
      <c r="BX52" s="83"/>
      <c r="BY52" s="83"/>
      <c r="BZ52" s="83"/>
      <c r="CA52" s="83"/>
      <c r="CB52" s="210"/>
      <c r="CC52" s="89"/>
      <c r="CD52" s="111"/>
      <c r="CE52" s="83"/>
      <c r="CF52" s="83"/>
      <c r="CG52" s="83"/>
      <c r="CH52" s="83"/>
      <c r="CI52" s="83"/>
      <c r="CJ52" s="83"/>
      <c r="CK52" s="83"/>
      <c r="CL52" s="83"/>
      <c r="CM52" s="83"/>
      <c r="CN52" s="84"/>
      <c r="CO52" s="83"/>
      <c r="CP52" s="83"/>
      <c r="CQ52" s="83"/>
      <c r="CR52" s="83"/>
      <c r="CS52" s="83"/>
      <c r="CT52" s="83"/>
      <c r="CU52" s="238">
        <f t="shared" si="1"/>
        <v>41.875</v>
      </c>
    </row>
    <row r="53" spans="1:99" ht="71.25" customHeight="1">
      <c r="A53" s="70" t="s">
        <v>68</v>
      </c>
      <c r="B53" s="70">
        <v>2022310254</v>
      </c>
      <c r="C53" s="70"/>
      <c r="D53" s="70"/>
      <c r="E53" s="74" t="s">
        <v>343</v>
      </c>
      <c r="F53" s="74" t="s">
        <v>152</v>
      </c>
      <c r="G53" s="77" t="s">
        <v>537</v>
      </c>
      <c r="H53" s="211" t="s">
        <v>344</v>
      </c>
      <c r="I53" s="74" t="s">
        <v>154</v>
      </c>
      <c r="J53" s="74" t="s">
        <v>322</v>
      </c>
      <c r="K53" s="75">
        <v>15</v>
      </c>
      <c r="L53" s="212" t="s">
        <v>345</v>
      </c>
      <c r="M53" s="75" t="s">
        <v>152</v>
      </c>
      <c r="N53" s="212" t="s">
        <v>538</v>
      </c>
      <c r="O53" s="75" t="s">
        <v>346</v>
      </c>
      <c r="P53" s="75" t="s">
        <v>154</v>
      </c>
      <c r="Q53" s="75" t="s">
        <v>302</v>
      </c>
      <c r="R53" s="75">
        <v>25</v>
      </c>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75"/>
      <c r="BW53" s="80">
        <v>40</v>
      </c>
      <c r="BX53" s="83"/>
      <c r="BY53" s="83"/>
      <c r="BZ53" s="92"/>
      <c r="CA53" s="83"/>
      <c r="CB53" s="83"/>
      <c r="CC53" s="83"/>
      <c r="CD53" s="84"/>
      <c r="CE53" s="83"/>
      <c r="CF53" s="83"/>
      <c r="CG53" s="83"/>
      <c r="CH53" s="83"/>
      <c r="CI53" s="83"/>
      <c r="CJ53" s="83"/>
      <c r="CK53" s="83"/>
      <c r="CL53" s="83"/>
      <c r="CM53" s="83"/>
      <c r="CN53" s="84"/>
      <c r="CO53" s="83"/>
      <c r="CP53" s="83"/>
      <c r="CQ53" s="83"/>
      <c r="CR53" s="83"/>
      <c r="CS53" s="83"/>
      <c r="CT53" s="83"/>
      <c r="CU53" s="238">
        <f t="shared" si="1"/>
        <v>40</v>
      </c>
    </row>
    <row r="54" spans="1:99" ht="54.95" customHeight="1">
      <c r="A54" s="70" t="s">
        <v>69</v>
      </c>
      <c r="B54" s="70">
        <v>2022310255</v>
      </c>
      <c r="C54" s="70"/>
      <c r="D54" s="70"/>
      <c r="E54" s="74" t="s">
        <v>347</v>
      </c>
      <c r="F54" s="74" t="s">
        <v>152</v>
      </c>
      <c r="G54" s="77" t="s">
        <v>539</v>
      </c>
      <c r="H54" s="74" t="s">
        <v>348</v>
      </c>
      <c r="I54" s="74" t="s">
        <v>154</v>
      </c>
      <c r="J54" s="74">
        <v>1</v>
      </c>
      <c r="K54" s="88">
        <v>25</v>
      </c>
      <c r="L54" s="213" t="s">
        <v>349</v>
      </c>
      <c r="M54" s="75" t="s">
        <v>160</v>
      </c>
      <c r="N54" s="166" t="s">
        <v>540</v>
      </c>
      <c r="O54" s="74" t="s">
        <v>273</v>
      </c>
      <c r="P54" s="75" t="s">
        <v>154</v>
      </c>
      <c r="Q54" s="75">
        <v>2</v>
      </c>
      <c r="R54" s="88">
        <v>1.5</v>
      </c>
      <c r="S54" s="75" t="s">
        <v>350</v>
      </c>
      <c r="T54" s="75" t="s">
        <v>160</v>
      </c>
      <c r="U54" s="95" t="s">
        <v>541</v>
      </c>
      <c r="V54" s="75" t="s">
        <v>198</v>
      </c>
      <c r="W54" s="75" t="s">
        <v>154</v>
      </c>
      <c r="X54" s="75">
        <v>2</v>
      </c>
      <c r="Y54" s="75">
        <f>15/8</f>
        <v>1.875</v>
      </c>
      <c r="Z54" s="75" t="s">
        <v>351</v>
      </c>
      <c r="AA54" s="75" t="s">
        <v>160</v>
      </c>
      <c r="AB54" s="95" t="s">
        <v>542</v>
      </c>
      <c r="AC54" s="75" t="s">
        <v>344</v>
      </c>
      <c r="AD54" s="75" t="s">
        <v>154</v>
      </c>
      <c r="AE54" s="75">
        <v>2</v>
      </c>
      <c r="AF54" s="75">
        <f>15/8</f>
        <v>1.875</v>
      </c>
      <c r="AG54" s="75" t="s">
        <v>352</v>
      </c>
      <c r="AH54" s="75" t="s">
        <v>160</v>
      </c>
      <c r="AI54" s="95" t="s">
        <v>543</v>
      </c>
      <c r="AJ54" s="75" t="s">
        <v>353</v>
      </c>
      <c r="AK54" s="75" t="s">
        <v>154</v>
      </c>
      <c r="AL54" s="75">
        <v>2</v>
      </c>
      <c r="AM54" s="75">
        <f>15/8</f>
        <v>1.875</v>
      </c>
      <c r="AN54" s="75"/>
      <c r="AO54" s="75"/>
      <c r="AP54" s="75"/>
      <c r="AQ54" s="75"/>
      <c r="AR54" s="75"/>
      <c r="AS54" s="75"/>
      <c r="AT54" s="75"/>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75"/>
      <c r="BW54" s="80">
        <f t="shared" ref="BW54:BW66" si="4">BV54+BO54+BH54+BA54+AT54+AM54+AF54+Y54+R54+K54</f>
        <v>32.125</v>
      </c>
      <c r="BX54" s="83"/>
      <c r="BY54" s="85"/>
      <c r="BZ54" s="214"/>
      <c r="CA54" s="87"/>
      <c r="CB54" s="83"/>
      <c r="CC54" s="83"/>
      <c r="CD54" s="84"/>
      <c r="CE54" s="83"/>
      <c r="CF54" s="83"/>
      <c r="CG54" s="83"/>
      <c r="CH54" s="83"/>
      <c r="CI54" s="83"/>
      <c r="CJ54" s="83"/>
      <c r="CK54" s="83"/>
      <c r="CL54" s="83"/>
      <c r="CM54" s="83"/>
      <c r="CN54" s="84"/>
      <c r="CO54" s="74" t="s">
        <v>354</v>
      </c>
      <c r="CP54" s="74" t="s">
        <v>355</v>
      </c>
      <c r="CQ54" s="74" t="s">
        <v>356</v>
      </c>
      <c r="CR54" s="74" t="s">
        <v>108</v>
      </c>
      <c r="CS54" s="77" t="s">
        <v>544</v>
      </c>
      <c r="CT54" s="83">
        <f>4/9</f>
        <v>0.44444444444444442</v>
      </c>
      <c r="CU54" s="238">
        <f t="shared" si="1"/>
        <v>32.569444444444443</v>
      </c>
    </row>
    <row r="55" spans="1:99" ht="54.95" customHeight="1">
      <c r="A55" s="70" t="s">
        <v>70</v>
      </c>
      <c r="B55" s="70">
        <v>2022315201</v>
      </c>
      <c r="C55" s="70"/>
      <c r="D55" s="70"/>
      <c r="E55" s="74" t="s">
        <v>357</v>
      </c>
      <c r="F55" s="74" t="s">
        <v>152</v>
      </c>
      <c r="G55" s="77" t="s">
        <v>545</v>
      </c>
      <c r="H55" s="74" t="s">
        <v>174</v>
      </c>
      <c r="I55" s="74" t="s">
        <v>175</v>
      </c>
      <c r="J55" s="74"/>
      <c r="K55" s="75">
        <v>1.5</v>
      </c>
      <c r="L55" s="98" t="s">
        <v>358</v>
      </c>
      <c r="M55" s="75" t="s">
        <v>160</v>
      </c>
      <c r="N55" s="98" t="s">
        <v>546</v>
      </c>
      <c r="O55" s="75" t="s">
        <v>161</v>
      </c>
      <c r="P55" s="215" t="s">
        <v>359</v>
      </c>
      <c r="Q55" s="75">
        <v>1</v>
      </c>
      <c r="R55" s="75">
        <v>2.5</v>
      </c>
      <c r="S55" s="74" t="s">
        <v>360</v>
      </c>
      <c r="T55" s="75" t="s">
        <v>160</v>
      </c>
      <c r="U55" s="98" t="s">
        <v>547</v>
      </c>
      <c r="V55" s="75" t="s">
        <v>198</v>
      </c>
      <c r="W55" s="75" t="s">
        <v>359</v>
      </c>
      <c r="X55" s="75">
        <v>2</v>
      </c>
      <c r="Y55" s="75">
        <v>1.25</v>
      </c>
      <c r="Z55" s="74" t="s">
        <v>361</v>
      </c>
      <c r="AA55" s="75" t="s">
        <v>160</v>
      </c>
      <c r="AB55" s="98" t="s">
        <v>548</v>
      </c>
      <c r="AC55" s="75" t="s">
        <v>174</v>
      </c>
      <c r="AD55" s="75" t="s">
        <v>175</v>
      </c>
      <c r="AE55" s="75"/>
      <c r="AF55" s="75">
        <v>0.16666666660000001</v>
      </c>
      <c r="AG55" s="75"/>
      <c r="AH55" s="75"/>
      <c r="AI55" s="75"/>
      <c r="AJ55" s="75"/>
      <c r="AK55" s="75"/>
      <c r="AL55" s="75"/>
      <c r="AM55" s="75"/>
      <c r="AN55" s="75"/>
      <c r="AO55" s="75"/>
      <c r="AP55" s="75"/>
      <c r="AQ55" s="75"/>
      <c r="AR55" s="75"/>
      <c r="AS55" s="75"/>
      <c r="AT55" s="75"/>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75"/>
      <c r="BW55" s="80">
        <f t="shared" si="4"/>
        <v>5.4166666666000003</v>
      </c>
      <c r="BX55" s="74" t="s">
        <v>362</v>
      </c>
      <c r="BY55" s="74" t="s">
        <v>363</v>
      </c>
      <c r="BZ55" s="216" t="s">
        <v>357</v>
      </c>
      <c r="CA55" s="74" t="s">
        <v>261</v>
      </c>
      <c r="CB55" s="411" t="s">
        <v>601</v>
      </c>
      <c r="CC55" s="420">
        <v>1.25</v>
      </c>
      <c r="CD55" s="421" t="s">
        <v>602</v>
      </c>
      <c r="CE55" s="83"/>
      <c r="CF55" s="83"/>
      <c r="CG55" s="83"/>
      <c r="CH55" s="83"/>
      <c r="CI55" s="83"/>
      <c r="CJ55" s="83"/>
      <c r="CK55" s="83"/>
      <c r="CL55" s="83"/>
      <c r="CM55" s="83"/>
      <c r="CN55" s="84"/>
      <c r="CO55" s="83"/>
      <c r="CP55" s="83"/>
      <c r="CQ55" s="83"/>
      <c r="CR55" s="83"/>
      <c r="CS55" s="83"/>
      <c r="CT55" s="83"/>
      <c r="CU55" s="238">
        <f t="shared" si="1"/>
        <v>6.6666666666000003</v>
      </c>
    </row>
    <row r="56" spans="1:99" ht="54.95" customHeight="1">
      <c r="A56" s="70" t="s">
        <v>71</v>
      </c>
      <c r="B56" s="70">
        <v>2022315202</v>
      </c>
      <c r="C56" s="70"/>
      <c r="D56" s="70"/>
      <c r="E56" s="217" t="s">
        <v>364</v>
      </c>
      <c r="F56" s="217" t="s">
        <v>152</v>
      </c>
      <c r="G56" s="218" t="s">
        <v>549</v>
      </c>
      <c r="H56" s="217" t="s">
        <v>365</v>
      </c>
      <c r="I56" s="219" t="s">
        <v>359</v>
      </c>
      <c r="J56" s="220">
        <v>3</v>
      </c>
      <c r="K56" s="221">
        <v>7.5</v>
      </c>
      <c r="L56" s="29" t="s">
        <v>166</v>
      </c>
      <c r="M56" s="75" t="s">
        <v>160</v>
      </c>
      <c r="N56" s="222" t="s">
        <v>550</v>
      </c>
      <c r="O56" s="98" t="s">
        <v>551</v>
      </c>
      <c r="P56" s="223" t="s">
        <v>359</v>
      </c>
      <c r="Q56" s="75">
        <v>1</v>
      </c>
      <c r="R56" s="75">
        <v>2.7777799999999999</v>
      </c>
      <c r="S56" s="75"/>
      <c r="T56" s="75"/>
      <c r="U56" s="152"/>
      <c r="V56" s="224"/>
      <c r="W56" s="75"/>
      <c r="X56" s="75"/>
      <c r="Y56" s="75"/>
      <c r="Z56" s="75"/>
      <c r="AA56" s="75"/>
      <c r="AB56" s="152"/>
      <c r="AC56" s="150"/>
      <c r="AD56" s="75"/>
      <c r="AE56" s="75"/>
      <c r="AF56" s="75"/>
      <c r="AG56" s="152"/>
      <c r="AH56" s="75"/>
      <c r="AI56" s="75"/>
      <c r="AJ56" s="75"/>
      <c r="AK56" s="75"/>
      <c r="AL56" s="75"/>
      <c r="AM56" s="75"/>
      <c r="AN56" s="75"/>
      <c r="AO56" s="75"/>
      <c r="AP56" s="150"/>
      <c r="AQ56" s="75"/>
      <c r="AR56" s="75"/>
      <c r="AS56" s="75"/>
      <c r="AT56" s="75"/>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75"/>
      <c r="BW56" s="80">
        <f t="shared" si="4"/>
        <v>10.27778</v>
      </c>
      <c r="BX56" s="83"/>
      <c r="BY56" s="83"/>
      <c r="BZ56" s="83"/>
      <c r="CA56" s="83"/>
      <c r="CB56" s="83"/>
      <c r="CC56" s="83"/>
      <c r="CD56" s="84"/>
      <c r="CE56" s="83"/>
      <c r="CF56" s="83"/>
      <c r="CG56" s="83"/>
      <c r="CH56" s="83"/>
      <c r="CI56" s="83"/>
      <c r="CJ56" s="83"/>
      <c r="CK56" s="83"/>
      <c r="CL56" s="83"/>
      <c r="CM56" s="83"/>
      <c r="CN56" s="84"/>
      <c r="CO56" s="83"/>
      <c r="CP56" s="83"/>
      <c r="CQ56" s="83"/>
      <c r="CR56" s="83"/>
      <c r="CS56" s="83"/>
      <c r="CT56" s="83"/>
      <c r="CU56" s="238">
        <f t="shared" si="1"/>
        <v>10.27778</v>
      </c>
    </row>
    <row r="57" spans="1:99" ht="54.95" customHeight="1">
      <c r="A57" s="70" t="s">
        <v>72</v>
      </c>
      <c r="B57" s="70">
        <v>2022315203</v>
      </c>
      <c r="C57" s="70"/>
      <c r="D57" s="70"/>
      <c r="E57" s="83"/>
      <c r="F57" s="83"/>
      <c r="G57" s="83"/>
      <c r="H57" s="83"/>
      <c r="I57" s="225"/>
      <c r="J57" s="83"/>
      <c r="K57" s="75"/>
      <c r="L57" s="101"/>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75"/>
      <c r="BW57" s="80">
        <f t="shared" si="4"/>
        <v>0</v>
      </c>
      <c r="BX57" s="83"/>
      <c r="BY57" s="83"/>
      <c r="BZ57" s="83"/>
      <c r="CA57" s="83"/>
      <c r="CB57" s="83"/>
      <c r="CC57" s="83"/>
      <c r="CD57" s="84"/>
      <c r="CE57" s="83"/>
      <c r="CF57" s="83"/>
      <c r="CG57" s="83"/>
      <c r="CH57" s="83"/>
      <c r="CI57" s="83"/>
      <c r="CJ57" s="83"/>
      <c r="CK57" s="83"/>
      <c r="CL57" s="83"/>
      <c r="CM57" s="83"/>
      <c r="CN57" s="84"/>
      <c r="CO57" s="83"/>
      <c r="CP57" s="83"/>
      <c r="CQ57" s="83"/>
      <c r="CR57" s="83"/>
      <c r="CS57" s="83"/>
      <c r="CT57" s="83"/>
      <c r="CU57" s="238">
        <f t="shared" si="1"/>
        <v>0</v>
      </c>
    </row>
    <row r="58" spans="1:99" ht="54.95" customHeight="1">
      <c r="A58" s="70" t="s">
        <v>73</v>
      </c>
      <c r="B58" s="70">
        <v>2022315204</v>
      </c>
      <c r="C58" s="70"/>
      <c r="D58" s="70"/>
      <c r="E58" s="83"/>
      <c r="F58" s="83"/>
      <c r="G58" s="83"/>
      <c r="H58" s="83"/>
      <c r="I58" s="225"/>
      <c r="J58" s="83"/>
      <c r="K58" s="75"/>
      <c r="L58" s="101"/>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75"/>
      <c r="BW58" s="80">
        <f t="shared" si="4"/>
        <v>0</v>
      </c>
      <c r="BX58" s="83"/>
      <c r="BY58" s="83"/>
      <c r="BZ58" s="83"/>
      <c r="CA58" s="83"/>
      <c r="CB58" s="83"/>
      <c r="CC58" s="83"/>
      <c r="CD58" s="84"/>
      <c r="CE58" s="83"/>
      <c r="CF58" s="83"/>
      <c r="CG58" s="83"/>
      <c r="CH58" s="83"/>
      <c r="CI58" s="83"/>
      <c r="CJ58" s="83"/>
      <c r="CK58" s="83"/>
      <c r="CL58" s="92"/>
      <c r="CM58" s="83"/>
      <c r="CN58" s="84"/>
      <c r="CO58" s="83"/>
      <c r="CP58" s="83"/>
      <c r="CQ58" s="83"/>
      <c r="CR58" s="83"/>
      <c r="CS58" s="83"/>
      <c r="CT58" s="83"/>
      <c r="CU58" s="238">
        <f t="shared" si="1"/>
        <v>0</v>
      </c>
    </row>
    <row r="59" spans="1:99" ht="54.95" customHeight="1">
      <c r="A59" s="226" t="s">
        <v>74</v>
      </c>
      <c r="B59" s="226">
        <v>2022315205</v>
      </c>
      <c r="C59" s="227"/>
      <c r="D59" s="227"/>
      <c r="E59" s="228" t="s">
        <v>552</v>
      </c>
      <c r="F59" s="229" t="s">
        <v>160</v>
      </c>
      <c r="G59" s="230" t="s">
        <v>553</v>
      </c>
      <c r="H59" s="231" t="s">
        <v>366</v>
      </c>
      <c r="I59" s="232" t="s">
        <v>359</v>
      </c>
      <c r="J59" s="233">
        <v>2</v>
      </c>
      <c r="K59" s="234">
        <v>3</v>
      </c>
      <c r="L59" s="235" t="s">
        <v>554</v>
      </c>
      <c r="M59" s="236" t="s">
        <v>160</v>
      </c>
      <c r="N59" s="237" t="s">
        <v>555</v>
      </c>
      <c r="O59" s="235" t="s">
        <v>556</v>
      </c>
      <c r="P59" s="238" t="s">
        <v>359</v>
      </c>
      <c r="Q59" s="236">
        <v>1</v>
      </c>
      <c r="R59" s="236">
        <v>2.7777799999999999</v>
      </c>
      <c r="S59" s="235" t="s">
        <v>557</v>
      </c>
      <c r="T59" s="236" t="s">
        <v>160</v>
      </c>
      <c r="U59" s="237" t="s">
        <v>558</v>
      </c>
      <c r="V59" s="236" t="s">
        <v>367</v>
      </c>
      <c r="W59" s="75" t="s">
        <v>359</v>
      </c>
      <c r="X59" s="239">
        <v>1</v>
      </c>
      <c r="Y59" s="239">
        <v>2.27</v>
      </c>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75"/>
      <c r="BW59" s="80">
        <f t="shared" si="4"/>
        <v>8.0477799999999995</v>
      </c>
      <c r="BX59" s="116"/>
      <c r="BY59" s="116"/>
      <c r="BZ59" s="241"/>
      <c r="CA59" s="241"/>
      <c r="CB59" s="241"/>
      <c r="CC59" s="116"/>
      <c r="CD59" s="242"/>
      <c r="CE59" s="241"/>
      <c r="CF59" s="241"/>
      <c r="CG59" s="241"/>
      <c r="CH59" s="241"/>
      <c r="CI59" s="241"/>
      <c r="CJ59" s="241"/>
      <c r="CK59" s="243"/>
      <c r="CL59" s="244"/>
      <c r="CM59" s="245"/>
      <c r="CN59" s="242"/>
      <c r="CO59" s="241"/>
      <c r="CP59" s="241"/>
      <c r="CQ59" s="241"/>
      <c r="CR59" s="241"/>
      <c r="CS59" s="241"/>
      <c r="CT59" s="241"/>
      <c r="CU59" s="238">
        <f t="shared" si="1"/>
        <v>8.0477799999999995</v>
      </c>
    </row>
    <row r="60" spans="1:99" ht="42" customHeight="1">
      <c r="A60" s="246" t="s">
        <v>75</v>
      </c>
      <c r="B60" s="246">
        <v>2022315207</v>
      </c>
      <c r="E60" s="174" t="s">
        <v>368</v>
      </c>
      <c r="F60" s="74" t="s">
        <v>152</v>
      </c>
      <c r="G60" s="247" t="s">
        <v>559</v>
      </c>
      <c r="H60" s="248" t="s">
        <v>341</v>
      </c>
      <c r="I60" s="249" t="s">
        <v>359</v>
      </c>
      <c r="J60" s="250">
        <v>2</v>
      </c>
      <c r="K60" s="251">
        <v>15</v>
      </c>
      <c r="L60" s="252" t="s">
        <v>369</v>
      </c>
      <c r="M60" s="100" t="s">
        <v>160</v>
      </c>
      <c r="N60" s="253" t="s">
        <v>560</v>
      </c>
      <c r="O60" s="100" t="s">
        <v>170</v>
      </c>
      <c r="P60" s="238" t="s">
        <v>359</v>
      </c>
      <c r="Q60" s="251">
        <v>2</v>
      </c>
      <c r="R60" s="254">
        <f>15/9</f>
        <v>1.6666666666666667</v>
      </c>
      <c r="S60" s="100"/>
      <c r="T60" s="100"/>
      <c r="U60" s="100"/>
      <c r="V60" s="100"/>
      <c r="W60" s="75"/>
      <c r="X60" s="75"/>
      <c r="Y60" s="75"/>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75"/>
      <c r="BW60" s="80">
        <f t="shared" si="4"/>
        <v>16.666666666666668</v>
      </c>
      <c r="BX60" s="83"/>
      <c r="BY60" s="83"/>
      <c r="BZ60" s="83"/>
      <c r="CA60" s="83"/>
      <c r="CB60" s="136"/>
      <c r="CC60" s="83"/>
      <c r="CD60" s="146"/>
      <c r="CE60" s="248" t="s">
        <v>370</v>
      </c>
      <c r="CF60" s="248" t="s">
        <v>371</v>
      </c>
      <c r="CG60" s="248" t="s">
        <v>286</v>
      </c>
      <c r="CH60" s="248" t="s">
        <v>372</v>
      </c>
      <c r="CI60" s="255" t="s">
        <v>561</v>
      </c>
      <c r="CJ60" s="248" t="s">
        <v>286</v>
      </c>
      <c r="CK60" s="248" t="s">
        <v>373</v>
      </c>
      <c r="CL60" s="231" t="s">
        <v>374</v>
      </c>
      <c r="CM60" s="256">
        <f>3.75+0.75</f>
        <v>4.5</v>
      </c>
      <c r="CN60" s="146"/>
      <c r="CO60" s="136"/>
      <c r="CP60" s="136"/>
      <c r="CQ60" s="136"/>
      <c r="CR60" s="136"/>
      <c r="CS60" s="136"/>
      <c r="CT60" s="136"/>
      <c r="CU60" s="238">
        <f t="shared" si="1"/>
        <v>21.166666666666668</v>
      </c>
    </row>
    <row r="61" spans="1:99" ht="28.5" customHeight="1">
      <c r="A61" s="246" t="s">
        <v>76</v>
      </c>
      <c r="B61" s="246">
        <v>2022315206</v>
      </c>
      <c r="E61" s="257" t="s">
        <v>375</v>
      </c>
      <c r="F61" s="258" t="s">
        <v>152</v>
      </c>
      <c r="G61" s="259" t="s">
        <v>562</v>
      </c>
      <c r="H61" s="260" t="s">
        <v>563</v>
      </c>
      <c r="I61" s="261" t="s">
        <v>359</v>
      </c>
      <c r="J61" s="262">
        <v>1</v>
      </c>
      <c r="K61" s="263">
        <v>25</v>
      </c>
      <c r="L61" s="264" t="s">
        <v>376</v>
      </c>
      <c r="M61" s="265" t="s">
        <v>152</v>
      </c>
      <c r="N61" s="266" t="s">
        <v>564</v>
      </c>
      <c r="O61" s="260" t="s">
        <v>565</v>
      </c>
      <c r="P61" s="75" t="s">
        <v>377</v>
      </c>
      <c r="Q61" s="100"/>
      <c r="R61" s="100">
        <v>0.5</v>
      </c>
      <c r="S61" s="100"/>
      <c r="T61" s="100"/>
      <c r="U61" s="100"/>
      <c r="V61" s="100"/>
      <c r="W61" s="75"/>
      <c r="X61" s="75"/>
      <c r="Y61" s="75"/>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75"/>
      <c r="BW61" s="80">
        <f t="shared" si="4"/>
        <v>25.5</v>
      </c>
      <c r="BX61" s="110" t="s">
        <v>566</v>
      </c>
      <c r="BY61" s="74" t="s">
        <v>378</v>
      </c>
      <c r="BZ61" s="130" t="s">
        <v>567</v>
      </c>
      <c r="CA61" s="136"/>
      <c r="CB61" s="422" t="s">
        <v>603</v>
      </c>
      <c r="CC61" s="422">
        <v>0.25</v>
      </c>
      <c r="CD61" s="421" t="s">
        <v>602</v>
      </c>
      <c r="CE61" s="136"/>
      <c r="CF61" s="136"/>
      <c r="CG61" s="136"/>
      <c r="CH61" s="136"/>
      <c r="CI61" s="136"/>
      <c r="CJ61" s="136"/>
      <c r="CK61" s="136"/>
      <c r="CL61" s="136"/>
      <c r="CM61" s="136"/>
      <c r="CN61" s="146"/>
      <c r="CO61" s="136"/>
      <c r="CP61" s="136"/>
      <c r="CQ61" s="136"/>
      <c r="CR61" s="136"/>
      <c r="CS61" s="136"/>
      <c r="CT61" s="136"/>
      <c r="CU61" s="238">
        <f t="shared" si="1"/>
        <v>25.75</v>
      </c>
    </row>
    <row r="62" spans="1:99" ht="51.75" customHeight="1">
      <c r="A62" s="246" t="s">
        <v>77</v>
      </c>
      <c r="B62" s="246">
        <v>2022315208</v>
      </c>
      <c r="E62" s="267"/>
      <c r="F62" s="93"/>
      <c r="G62" s="268"/>
      <c r="H62" s="93"/>
      <c r="I62" s="269"/>
      <c r="J62" s="93"/>
      <c r="K62" s="270"/>
      <c r="L62" s="271"/>
      <c r="M62" s="272"/>
      <c r="N62" s="83"/>
      <c r="O62" s="83"/>
      <c r="P62" s="83"/>
      <c r="Q62" s="83"/>
      <c r="R62" s="100"/>
      <c r="S62" s="100"/>
      <c r="T62" s="100"/>
      <c r="U62" s="100"/>
      <c r="V62" s="100"/>
      <c r="W62" s="75"/>
      <c r="X62" s="75"/>
      <c r="Y62" s="75"/>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75"/>
      <c r="BW62" s="80">
        <f t="shared" si="4"/>
        <v>0</v>
      </c>
      <c r="BX62" s="153" t="s">
        <v>262</v>
      </c>
      <c r="BY62" s="273" t="s">
        <v>224</v>
      </c>
      <c r="BZ62" s="274" t="s">
        <v>568</v>
      </c>
      <c r="CA62" s="74" t="s">
        <v>192</v>
      </c>
      <c r="CB62" s="422">
        <v>3</v>
      </c>
      <c r="CC62" s="411">
        <v>0.75</v>
      </c>
      <c r="CD62" s="421" t="s">
        <v>602</v>
      </c>
      <c r="CE62" s="136"/>
      <c r="CF62" s="136"/>
      <c r="CG62" s="136"/>
      <c r="CH62" s="136"/>
      <c r="CI62" s="136"/>
      <c r="CJ62" s="136"/>
      <c r="CK62" s="136"/>
      <c r="CL62" s="136"/>
      <c r="CM62" s="136"/>
      <c r="CN62" s="146"/>
      <c r="CO62" s="136"/>
      <c r="CP62" s="136"/>
      <c r="CQ62" s="136"/>
      <c r="CR62" s="136"/>
      <c r="CS62" s="136"/>
      <c r="CT62" s="136"/>
      <c r="CU62" s="238">
        <f t="shared" si="1"/>
        <v>0.75</v>
      </c>
    </row>
    <row r="63" spans="1:99" ht="43.15" customHeight="1">
      <c r="A63" s="246" t="s">
        <v>78</v>
      </c>
      <c r="B63" s="246">
        <v>2022315209</v>
      </c>
      <c r="E63" s="275" t="s">
        <v>379</v>
      </c>
      <c r="F63" s="276" t="s">
        <v>152</v>
      </c>
      <c r="G63" s="277" t="s">
        <v>569</v>
      </c>
      <c r="H63" s="278" t="s">
        <v>198</v>
      </c>
      <c r="I63" s="279" t="s">
        <v>359</v>
      </c>
      <c r="J63" s="280">
        <v>2</v>
      </c>
      <c r="K63" s="281">
        <v>15</v>
      </c>
      <c r="L63" s="282" t="s">
        <v>380</v>
      </c>
      <c r="M63" s="283" t="s">
        <v>381</v>
      </c>
      <c r="N63" s="284" t="s">
        <v>570</v>
      </c>
      <c r="O63" s="100" t="s">
        <v>235</v>
      </c>
      <c r="P63" s="75" t="s">
        <v>359</v>
      </c>
      <c r="Q63" s="100">
        <v>3</v>
      </c>
      <c r="R63" s="100">
        <v>3.75</v>
      </c>
      <c r="S63" s="284" t="s">
        <v>571</v>
      </c>
      <c r="T63" s="100" t="s">
        <v>160</v>
      </c>
      <c r="U63" s="284" t="s">
        <v>572</v>
      </c>
      <c r="V63" s="100" t="s">
        <v>382</v>
      </c>
      <c r="W63" s="75" t="s">
        <v>359</v>
      </c>
      <c r="X63" s="75">
        <v>1</v>
      </c>
      <c r="Y63" s="75">
        <v>3.5714286</v>
      </c>
      <c r="Z63" s="284" t="s">
        <v>573</v>
      </c>
      <c r="AA63" s="100" t="s">
        <v>160</v>
      </c>
      <c r="AB63" s="284" t="s">
        <v>574</v>
      </c>
      <c r="AC63" s="100" t="s">
        <v>383</v>
      </c>
      <c r="AD63" s="75" t="s">
        <v>359</v>
      </c>
      <c r="AE63" s="75">
        <v>3</v>
      </c>
      <c r="AF63" s="100">
        <v>0.9375</v>
      </c>
      <c r="AG63" s="284" t="s">
        <v>575</v>
      </c>
      <c r="AH63" s="100" t="s">
        <v>160</v>
      </c>
      <c r="AI63" s="253" t="s">
        <v>576</v>
      </c>
      <c r="AJ63" s="100" t="s">
        <v>273</v>
      </c>
      <c r="AK63" s="100" t="s">
        <v>359</v>
      </c>
      <c r="AL63" s="100">
        <v>2</v>
      </c>
      <c r="AM63" s="100">
        <v>3</v>
      </c>
      <c r="AN63" s="100" t="s">
        <v>384</v>
      </c>
      <c r="AO63" s="100" t="s">
        <v>160</v>
      </c>
      <c r="AP63" s="253" t="s">
        <v>577</v>
      </c>
      <c r="AQ63" s="100" t="s">
        <v>174</v>
      </c>
      <c r="AR63" s="100" t="s">
        <v>175</v>
      </c>
      <c r="AS63" s="100" t="s">
        <v>175</v>
      </c>
      <c r="AT63" s="100">
        <v>0.21428</v>
      </c>
      <c r="AU63" s="198" t="s">
        <v>578</v>
      </c>
      <c r="AV63" s="80" t="s">
        <v>160</v>
      </c>
      <c r="AW63" s="198" t="s">
        <v>579</v>
      </c>
      <c r="AX63" s="80" t="s">
        <v>385</v>
      </c>
      <c r="AY63" s="80" t="s">
        <v>359</v>
      </c>
      <c r="AZ63" s="80">
        <v>2</v>
      </c>
      <c r="BA63" s="80">
        <v>3.571428</v>
      </c>
      <c r="BB63" s="80"/>
      <c r="BC63" s="80"/>
      <c r="BD63" s="80"/>
      <c r="BE63" s="80"/>
      <c r="BF63" s="80"/>
      <c r="BG63" s="80"/>
      <c r="BH63" s="80"/>
      <c r="BI63" s="80"/>
      <c r="BJ63" s="80"/>
      <c r="BK63" s="80"/>
      <c r="BL63" s="80"/>
      <c r="BM63" s="80"/>
      <c r="BN63" s="80"/>
      <c r="BO63" s="80"/>
      <c r="BP63" s="80"/>
      <c r="BQ63" s="80"/>
      <c r="BR63" s="80"/>
      <c r="BS63" s="80"/>
      <c r="BT63" s="80"/>
      <c r="BU63" s="80"/>
      <c r="BV63" s="75"/>
      <c r="BW63" s="80">
        <f t="shared" si="4"/>
        <v>30.0446366</v>
      </c>
      <c r="BX63" s="83"/>
      <c r="BY63" s="83"/>
      <c r="BZ63" s="136"/>
      <c r="CA63" s="136"/>
      <c r="CB63" s="136"/>
      <c r="CC63" s="83"/>
      <c r="CD63" s="146"/>
      <c r="CE63" s="248" t="s">
        <v>386</v>
      </c>
      <c r="CF63" s="248" t="s">
        <v>371</v>
      </c>
      <c r="CG63" s="248" t="s">
        <v>286</v>
      </c>
      <c r="CH63" s="248" t="s">
        <v>387</v>
      </c>
      <c r="CI63" s="255" t="s">
        <v>580</v>
      </c>
      <c r="CJ63" s="248" t="s">
        <v>152</v>
      </c>
      <c r="CK63" s="248" t="s">
        <v>388</v>
      </c>
      <c r="CL63" s="285"/>
      <c r="CM63" s="248">
        <v>15</v>
      </c>
      <c r="CN63" s="146"/>
      <c r="CO63" s="136"/>
      <c r="CP63" s="136"/>
      <c r="CQ63" s="136"/>
      <c r="CR63" s="136"/>
      <c r="CS63" s="136"/>
      <c r="CT63" s="136"/>
      <c r="CU63" s="238">
        <f t="shared" si="1"/>
        <v>45.044636600000004</v>
      </c>
    </row>
    <row r="64" spans="1:99" ht="39.75" customHeight="1">
      <c r="A64" s="246" t="s">
        <v>79</v>
      </c>
      <c r="B64" s="246">
        <v>2022315210</v>
      </c>
      <c r="E64" s="286" t="s">
        <v>389</v>
      </c>
      <c r="F64" s="97" t="s">
        <v>152</v>
      </c>
      <c r="G64" s="287" t="s">
        <v>581</v>
      </c>
      <c r="H64" s="288" t="s">
        <v>390</v>
      </c>
      <c r="I64" s="289" t="s">
        <v>359</v>
      </c>
      <c r="J64" s="290">
        <v>2</v>
      </c>
      <c r="K64" s="291">
        <v>15</v>
      </c>
      <c r="L64" s="292" t="s">
        <v>391</v>
      </c>
      <c r="M64" s="283" t="s">
        <v>160</v>
      </c>
      <c r="N64" s="253" t="s">
        <v>582</v>
      </c>
      <c r="O64" s="293" t="s">
        <v>583</v>
      </c>
      <c r="P64" s="238" t="s">
        <v>359</v>
      </c>
      <c r="Q64" s="100">
        <v>1</v>
      </c>
      <c r="R64" s="100">
        <v>2.7777777777777799</v>
      </c>
      <c r="S64" s="78" t="s">
        <v>584</v>
      </c>
      <c r="T64" s="100" t="s">
        <v>160</v>
      </c>
      <c r="U64" s="100" t="s">
        <v>392</v>
      </c>
      <c r="V64" s="100" t="s">
        <v>297</v>
      </c>
      <c r="W64" s="75" t="s">
        <v>359</v>
      </c>
      <c r="X64" s="75">
        <v>1</v>
      </c>
      <c r="Y64" s="75">
        <v>2.2727272727272698</v>
      </c>
      <c r="Z64" s="100" t="s">
        <v>393</v>
      </c>
      <c r="AA64" s="100" t="s">
        <v>160</v>
      </c>
      <c r="AB64" s="253" t="s">
        <v>585</v>
      </c>
      <c r="AC64" s="100" t="s">
        <v>394</v>
      </c>
      <c r="AD64" s="75" t="s">
        <v>359</v>
      </c>
      <c r="AE64" s="75">
        <v>1</v>
      </c>
      <c r="AF64" s="100">
        <v>1.78571428571429</v>
      </c>
      <c r="AG64" s="284" t="s">
        <v>586</v>
      </c>
      <c r="AH64" s="100" t="s">
        <v>160</v>
      </c>
      <c r="AI64" s="284" t="s">
        <v>587</v>
      </c>
      <c r="AJ64" s="100" t="s">
        <v>395</v>
      </c>
      <c r="AK64" s="100" t="s">
        <v>154</v>
      </c>
      <c r="AL64" s="100">
        <v>1</v>
      </c>
      <c r="AM64" s="100">
        <v>2.0833333333333299</v>
      </c>
      <c r="AN64" s="100"/>
      <c r="AO64" s="100"/>
      <c r="AP64" s="100"/>
      <c r="AQ64" s="100"/>
      <c r="AR64" s="100"/>
      <c r="AS64" s="100"/>
      <c r="AT64" s="10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75"/>
      <c r="BW64" s="80">
        <f t="shared" si="4"/>
        <v>23.919552669552672</v>
      </c>
      <c r="BX64" s="74" t="s">
        <v>396</v>
      </c>
      <c r="BY64" s="74" t="s">
        <v>224</v>
      </c>
      <c r="BZ64" s="294" t="s">
        <v>588</v>
      </c>
      <c r="CA64" s="136" t="s">
        <v>192</v>
      </c>
      <c r="CB64" s="136"/>
      <c r="CC64" s="83"/>
      <c r="CD64" s="423" t="s">
        <v>604</v>
      </c>
      <c r="CE64" s="259" t="s">
        <v>589</v>
      </c>
      <c r="CF64" s="248" t="s">
        <v>194</v>
      </c>
      <c r="CG64" s="248" t="s">
        <v>160</v>
      </c>
      <c r="CH64" s="248" t="s">
        <v>152</v>
      </c>
      <c r="CI64" s="255" t="s">
        <v>590</v>
      </c>
      <c r="CJ64" s="248" t="s">
        <v>152</v>
      </c>
      <c r="CK64" s="295" t="s">
        <v>591</v>
      </c>
      <c r="CL64" s="296" t="s">
        <v>397</v>
      </c>
      <c r="CM64" s="297">
        <v>7.5</v>
      </c>
      <c r="CN64" s="141" t="s">
        <v>398</v>
      </c>
      <c r="CO64" s="136"/>
      <c r="CP64" s="136"/>
      <c r="CQ64" s="136"/>
      <c r="CR64" s="136"/>
      <c r="CS64" s="136"/>
      <c r="CT64" s="136"/>
      <c r="CU64" s="238">
        <f t="shared" si="1"/>
        <v>31.419552669552672</v>
      </c>
    </row>
    <row r="65" spans="1:99" ht="40.5" customHeight="1">
      <c r="A65" s="246" t="s">
        <v>80</v>
      </c>
      <c r="B65" s="246">
        <v>2022315211</v>
      </c>
      <c r="E65" s="298"/>
      <c r="F65" s="93"/>
      <c r="G65" s="299"/>
      <c r="H65" s="298"/>
      <c r="I65" s="298"/>
      <c r="J65" s="298"/>
      <c r="K65" s="300"/>
      <c r="L65" s="282"/>
      <c r="M65" s="283"/>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75"/>
      <c r="BW65" s="80">
        <f t="shared" si="4"/>
        <v>0</v>
      </c>
      <c r="BX65" s="83"/>
      <c r="BY65" s="83"/>
      <c r="BZ65" s="136"/>
      <c r="CA65" s="136"/>
      <c r="CB65" s="136"/>
      <c r="CC65" s="83"/>
      <c r="CD65" s="301"/>
      <c r="CE65" s="302"/>
      <c r="CF65" s="303"/>
      <c r="CG65" s="248"/>
      <c r="CH65" s="248"/>
      <c r="CI65" s="248"/>
      <c r="CJ65" s="248"/>
      <c r="CK65" s="304"/>
      <c r="CL65" s="305"/>
      <c r="CM65" s="306"/>
      <c r="CN65" s="146"/>
      <c r="CO65" s="136"/>
      <c r="CP65" s="136"/>
      <c r="CQ65" s="136"/>
      <c r="CR65" s="136"/>
      <c r="CS65" s="136"/>
      <c r="CT65" s="136"/>
      <c r="CU65" s="238">
        <f t="shared" si="1"/>
        <v>0</v>
      </c>
    </row>
    <row r="66" spans="1:99" ht="42" customHeight="1">
      <c r="A66" s="246" t="s">
        <v>81</v>
      </c>
      <c r="B66" s="246">
        <v>2022315212</v>
      </c>
      <c r="E66" s="307"/>
      <c r="F66" s="308"/>
      <c r="G66" s="309"/>
      <c r="H66" s="310"/>
      <c r="I66" s="311"/>
      <c r="J66" s="311"/>
      <c r="K66" s="312"/>
      <c r="L66" s="150"/>
      <c r="M66" s="83"/>
      <c r="N66" s="136"/>
      <c r="O66" s="100"/>
      <c r="P66" s="313"/>
      <c r="Q66" s="313"/>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75"/>
      <c r="BW66" s="80">
        <f t="shared" si="4"/>
        <v>0</v>
      </c>
      <c r="BX66" s="74" t="s">
        <v>399</v>
      </c>
      <c r="BY66" s="74" t="s">
        <v>400</v>
      </c>
      <c r="BZ66" s="314" t="s">
        <v>401</v>
      </c>
      <c r="CA66" s="248" t="s">
        <v>261</v>
      </c>
      <c r="CB66" s="411">
        <v>1</v>
      </c>
      <c r="CC66" s="411">
        <v>0.25</v>
      </c>
      <c r="CD66" s="421" t="s">
        <v>602</v>
      </c>
      <c r="CE66" s="315" t="s">
        <v>402</v>
      </c>
      <c r="CF66" s="316" t="s">
        <v>184</v>
      </c>
      <c r="CG66" s="141" t="s">
        <v>160</v>
      </c>
      <c r="CH66" s="141" t="s">
        <v>152</v>
      </c>
      <c r="CI66" s="143" t="s">
        <v>592</v>
      </c>
      <c r="CJ66" s="141" t="s">
        <v>152</v>
      </c>
      <c r="CK66" s="317" t="s">
        <v>403</v>
      </c>
      <c r="CL66" s="315" t="s">
        <v>404</v>
      </c>
      <c r="CM66" s="318">
        <v>7.5</v>
      </c>
      <c r="CN66" s="146"/>
      <c r="CO66" s="136"/>
      <c r="CP66" s="136"/>
      <c r="CQ66" s="136"/>
      <c r="CR66" s="136"/>
      <c r="CS66" s="136"/>
      <c r="CT66" s="136"/>
      <c r="CU66" s="238">
        <f>CT66+CM66+CC66+BW66</f>
        <v>7.75</v>
      </c>
    </row>
    <row r="67" spans="1:99" ht="14.25">
      <c r="AU67" s="319"/>
      <c r="AV67" s="319"/>
      <c r="AW67" s="319"/>
      <c r="AX67" s="319"/>
      <c r="AY67" s="319"/>
      <c r="AZ67" s="319"/>
      <c r="BA67" s="319"/>
      <c r="BB67" s="319"/>
      <c r="BC67" s="319"/>
      <c r="BD67" s="319"/>
      <c r="BE67" s="319"/>
      <c r="BF67" s="319"/>
      <c r="BG67" s="319"/>
      <c r="BH67" s="319"/>
      <c r="BI67" s="319"/>
      <c r="BJ67" s="319"/>
      <c r="BK67" s="319"/>
      <c r="BL67" s="319"/>
      <c r="BM67" s="319"/>
      <c r="BN67" s="319"/>
      <c r="BO67" s="319"/>
      <c r="BP67" s="319"/>
      <c r="BQ67" s="319"/>
      <c r="BR67" s="319"/>
      <c r="BS67" s="319"/>
      <c r="BT67" s="319"/>
      <c r="BU67" s="319"/>
      <c r="BV67" s="320"/>
      <c r="BW67" s="321"/>
      <c r="CD67" s="322"/>
      <c r="CK67" s="323"/>
      <c r="CL67" s="324"/>
      <c r="CM67" s="325"/>
      <c r="CN67" s="322"/>
      <c r="CU67" s="70"/>
    </row>
    <row r="68" spans="1:99" ht="54.95" customHeight="1">
      <c r="AU68" s="319"/>
      <c r="AV68" s="319"/>
      <c r="AW68" s="319"/>
      <c r="AX68" s="319"/>
      <c r="AY68" s="319"/>
      <c r="AZ68" s="319"/>
      <c r="BA68" s="319"/>
      <c r="BB68" s="319"/>
      <c r="BC68" s="319"/>
      <c r="BD68" s="319"/>
      <c r="BE68" s="319"/>
      <c r="BF68" s="319"/>
      <c r="BG68" s="319"/>
      <c r="BH68" s="319"/>
      <c r="BI68" s="319"/>
      <c r="BJ68" s="319"/>
      <c r="BK68" s="319"/>
      <c r="BL68" s="319"/>
      <c r="BM68" s="319"/>
      <c r="BN68" s="319"/>
      <c r="BO68" s="319"/>
      <c r="BP68" s="319"/>
      <c r="BQ68" s="319"/>
      <c r="BR68" s="319"/>
      <c r="BS68" s="319"/>
      <c r="BT68" s="319"/>
      <c r="BU68" s="319"/>
      <c r="BV68" s="320"/>
      <c r="BW68" s="321"/>
      <c r="CD68" s="424"/>
      <c r="CM68" s="326"/>
      <c r="CN68" s="322"/>
      <c r="CU68" s="70"/>
    </row>
    <row r="69" spans="1:99" ht="54.95" customHeight="1">
      <c r="AU69" s="319"/>
      <c r="AV69" s="319"/>
      <c r="AW69" s="319"/>
      <c r="AX69" s="319"/>
      <c r="AY69" s="319"/>
      <c r="AZ69" s="319"/>
      <c r="BA69" s="319"/>
      <c r="BB69" s="319"/>
      <c r="BC69" s="319"/>
      <c r="BD69" s="319"/>
      <c r="BE69" s="319"/>
      <c r="BF69" s="319"/>
      <c r="BG69" s="319"/>
      <c r="BH69" s="319"/>
      <c r="BI69" s="319"/>
      <c r="BJ69" s="319"/>
      <c r="BK69" s="319"/>
      <c r="BL69" s="319"/>
      <c r="BM69" s="319"/>
      <c r="BN69" s="319"/>
      <c r="BO69" s="319"/>
      <c r="BP69" s="319"/>
      <c r="BQ69" s="319"/>
      <c r="BR69" s="319"/>
      <c r="BS69" s="319"/>
      <c r="BT69" s="319"/>
      <c r="BU69" s="319"/>
      <c r="BV69" s="320"/>
      <c r="BW69" s="321"/>
      <c r="CD69" s="322"/>
      <c r="CM69" s="326"/>
      <c r="CN69" s="322"/>
      <c r="CU69" s="326"/>
    </row>
    <row r="70" spans="1:99" ht="54.95" customHeight="1">
      <c r="AU70" s="319"/>
      <c r="AV70" s="319"/>
      <c r="AW70" s="319"/>
      <c r="AX70" s="319"/>
      <c r="AY70" s="319"/>
      <c r="AZ70" s="319"/>
      <c r="BA70" s="319"/>
      <c r="BB70" s="319"/>
      <c r="BC70" s="319"/>
      <c r="BD70" s="319"/>
      <c r="BE70" s="319"/>
      <c r="BF70" s="319"/>
      <c r="BG70" s="319"/>
      <c r="BH70" s="319"/>
      <c r="BI70" s="319"/>
      <c r="BJ70" s="319"/>
      <c r="BK70" s="319"/>
      <c r="BL70" s="319"/>
      <c r="BM70" s="319"/>
      <c r="BN70" s="319"/>
      <c r="BO70" s="319"/>
      <c r="BP70" s="319"/>
      <c r="BQ70" s="319"/>
      <c r="BR70" s="319"/>
      <c r="BS70" s="319"/>
      <c r="BT70" s="319"/>
      <c r="BU70" s="319"/>
      <c r="BV70" s="320"/>
      <c r="BW70" s="321"/>
      <c r="CD70" s="322"/>
      <c r="CM70" s="326"/>
      <c r="CN70" s="322"/>
      <c r="CU70" s="326"/>
    </row>
    <row r="71" spans="1:99" ht="54.95" customHeight="1">
      <c r="AU71" s="319"/>
      <c r="AV71" s="319"/>
      <c r="AW71" s="319"/>
      <c r="AX71" s="319"/>
      <c r="AY71" s="319"/>
      <c r="AZ71" s="319"/>
      <c r="BA71" s="319"/>
      <c r="BB71" s="319"/>
      <c r="BC71" s="319"/>
      <c r="BD71" s="319"/>
      <c r="BE71" s="319"/>
      <c r="BF71" s="319"/>
      <c r="BG71" s="319"/>
      <c r="BH71" s="319"/>
      <c r="BI71" s="319"/>
      <c r="BJ71" s="319"/>
      <c r="BK71" s="319"/>
      <c r="BL71" s="319"/>
      <c r="BM71" s="319"/>
      <c r="BN71" s="319"/>
      <c r="BO71" s="319"/>
      <c r="BP71" s="319"/>
      <c r="BQ71" s="319"/>
      <c r="BR71" s="319"/>
      <c r="BS71" s="319"/>
      <c r="BT71" s="319"/>
      <c r="BU71" s="319"/>
      <c r="BV71" s="320"/>
      <c r="BW71" s="321"/>
      <c r="CD71" s="322"/>
      <c r="CM71" s="326"/>
      <c r="CN71" s="322"/>
      <c r="CU71" s="326"/>
    </row>
    <row r="72" spans="1:99" ht="54.95" customHeight="1">
      <c r="AU72" s="319"/>
      <c r="AV72" s="319"/>
      <c r="AW72" s="319"/>
      <c r="AX72" s="319"/>
      <c r="AY72" s="319"/>
      <c r="AZ72" s="319"/>
      <c r="BA72" s="319"/>
      <c r="BB72" s="319"/>
      <c r="BC72" s="319"/>
      <c r="BD72" s="319"/>
      <c r="BE72" s="319"/>
      <c r="BF72" s="319"/>
      <c r="BG72" s="319"/>
      <c r="BH72" s="319"/>
      <c r="BI72" s="319"/>
      <c r="BJ72" s="319"/>
      <c r="BK72" s="319"/>
      <c r="BL72" s="319"/>
      <c r="BM72" s="319"/>
      <c r="BN72" s="319"/>
      <c r="BO72" s="319"/>
      <c r="BP72" s="319"/>
      <c r="BQ72" s="319"/>
      <c r="BR72" s="319"/>
      <c r="BS72" s="319"/>
      <c r="BT72" s="319"/>
      <c r="BU72" s="319"/>
      <c r="BV72" s="320"/>
      <c r="BW72" s="321"/>
      <c r="CD72" s="322"/>
      <c r="CM72" s="326"/>
      <c r="CN72" s="322"/>
      <c r="CU72" s="326"/>
    </row>
    <row r="73" spans="1:99" ht="54.95" customHeight="1">
      <c r="AU73" s="319"/>
      <c r="AV73" s="319"/>
      <c r="AW73" s="319"/>
      <c r="AX73" s="319"/>
      <c r="AY73" s="319"/>
      <c r="AZ73" s="319"/>
      <c r="BA73" s="319"/>
      <c r="BB73" s="319"/>
      <c r="BC73" s="319"/>
      <c r="BD73" s="319"/>
      <c r="BE73" s="319"/>
      <c r="BF73" s="319"/>
      <c r="BG73" s="319"/>
      <c r="BH73" s="319"/>
      <c r="BI73" s="319"/>
      <c r="BJ73" s="319"/>
      <c r="BK73" s="319"/>
      <c r="BL73" s="319"/>
      <c r="BM73" s="319"/>
      <c r="BN73" s="319"/>
      <c r="BO73" s="319"/>
      <c r="BP73" s="319"/>
      <c r="BQ73" s="319"/>
      <c r="BR73" s="319"/>
      <c r="BS73" s="319"/>
      <c r="BT73" s="319"/>
      <c r="BU73" s="319"/>
      <c r="BV73" s="320"/>
      <c r="BW73" s="321"/>
      <c r="CD73" s="322"/>
      <c r="CM73" s="326"/>
      <c r="CN73" s="322"/>
      <c r="CU73" s="326"/>
    </row>
    <row r="74" spans="1:99" ht="54.95" customHeight="1">
      <c r="AU74" s="319"/>
      <c r="AV74" s="319"/>
      <c r="AW74" s="319"/>
      <c r="AX74" s="319"/>
      <c r="AY74" s="319"/>
      <c r="AZ74" s="319"/>
      <c r="BA74" s="319"/>
      <c r="BB74" s="319"/>
      <c r="BC74" s="319"/>
      <c r="BD74" s="319"/>
      <c r="BE74" s="319"/>
      <c r="BF74" s="319"/>
      <c r="BG74" s="319"/>
      <c r="BH74" s="319"/>
      <c r="BI74" s="319"/>
      <c r="BJ74" s="319"/>
      <c r="BK74" s="319"/>
      <c r="BL74" s="319"/>
      <c r="BM74" s="319"/>
      <c r="BN74" s="319"/>
      <c r="BO74" s="319"/>
      <c r="BP74" s="319"/>
      <c r="BQ74" s="319"/>
      <c r="BR74" s="319"/>
      <c r="BS74" s="319"/>
      <c r="BT74" s="319"/>
      <c r="BU74" s="319"/>
      <c r="BV74" s="320"/>
      <c r="BW74" s="321"/>
      <c r="CD74" s="322"/>
      <c r="CM74" s="326"/>
      <c r="CN74" s="322"/>
      <c r="CU74" s="326"/>
    </row>
    <row r="75" spans="1:99" ht="54.95" customHeight="1">
      <c r="AU75" s="319"/>
      <c r="AV75" s="319"/>
      <c r="AW75" s="319"/>
      <c r="AX75" s="319"/>
      <c r="AY75" s="319"/>
      <c r="AZ75" s="319"/>
      <c r="BA75" s="319"/>
      <c r="BB75" s="319"/>
      <c r="BC75" s="319"/>
      <c r="BD75" s="319"/>
      <c r="BE75" s="319"/>
      <c r="BF75" s="319"/>
      <c r="BG75" s="319"/>
      <c r="BH75" s="319"/>
      <c r="BI75" s="319"/>
      <c r="BJ75" s="319"/>
      <c r="BK75" s="319"/>
      <c r="BL75" s="319"/>
      <c r="BM75" s="319"/>
      <c r="BN75" s="319"/>
      <c r="BO75" s="319"/>
      <c r="BP75" s="319"/>
      <c r="BQ75" s="319"/>
      <c r="BR75" s="319"/>
      <c r="BS75" s="319"/>
      <c r="BT75" s="319"/>
      <c r="BU75" s="319"/>
      <c r="BV75" s="320"/>
      <c r="BW75" s="321"/>
      <c r="CD75" s="322"/>
      <c r="CM75" s="326"/>
      <c r="CN75" s="322"/>
      <c r="CU75" s="326"/>
    </row>
    <row r="76" spans="1:99" ht="54.95" customHeight="1">
      <c r="BW76" s="321"/>
      <c r="CD76" s="322"/>
      <c r="CM76" s="326"/>
      <c r="CN76" s="322"/>
      <c r="CU76" s="326"/>
    </row>
    <row r="77" spans="1:99" ht="54.95" customHeight="1">
      <c r="BW77" s="321"/>
      <c r="CD77" s="322"/>
      <c r="CM77" s="326"/>
      <c r="CN77" s="322"/>
      <c r="CU77" s="326"/>
    </row>
    <row r="78" spans="1:99" ht="54.95" customHeight="1">
      <c r="BW78" s="321"/>
      <c r="CD78" s="322"/>
      <c r="CM78" s="326"/>
      <c r="CN78" s="322"/>
      <c r="CU78" s="326"/>
    </row>
    <row r="79" spans="1:99" ht="54.95" customHeight="1">
      <c r="BW79" s="321"/>
      <c r="CD79" s="322"/>
      <c r="CM79" s="326"/>
      <c r="CN79" s="322"/>
      <c r="CU79" s="326"/>
    </row>
    <row r="80" spans="1:99" ht="54.95" customHeight="1">
      <c r="BW80" s="321"/>
      <c r="CD80" s="322"/>
      <c r="CM80" s="326"/>
      <c r="CN80" s="322"/>
      <c r="CU80" s="326"/>
    </row>
    <row r="81" spans="75:99" ht="54.95" customHeight="1">
      <c r="BW81" s="321"/>
      <c r="CD81" s="322"/>
      <c r="CM81" s="326"/>
      <c r="CN81" s="322"/>
      <c r="CU81" s="326"/>
    </row>
    <row r="82" spans="75:99" ht="54.95" customHeight="1">
      <c r="BW82" s="321"/>
      <c r="CD82" s="322"/>
      <c r="CM82" s="326"/>
      <c r="CN82" s="322"/>
      <c r="CU82" s="326"/>
    </row>
    <row r="83" spans="75:99" ht="54.95" customHeight="1">
      <c r="BW83" s="321"/>
      <c r="CD83" s="322"/>
      <c r="CM83" s="326"/>
      <c r="CN83" s="322"/>
      <c r="CU83" s="326"/>
    </row>
    <row r="84" spans="75:99" ht="54.95" customHeight="1">
      <c r="BW84" s="321"/>
      <c r="CD84" s="322"/>
      <c r="CM84" s="326"/>
      <c r="CN84" s="322"/>
      <c r="CU84" s="326"/>
    </row>
    <row r="85" spans="75:99" ht="54.95" customHeight="1">
      <c r="BW85" s="321"/>
      <c r="CD85" s="322"/>
      <c r="CM85" s="326"/>
      <c r="CN85" s="322"/>
      <c r="CU85" s="326"/>
    </row>
    <row r="86" spans="75:99" ht="54.95" customHeight="1">
      <c r="BW86" s="321"/>
      <c r="CD86" s="322"/>
      <c r="CM86" s="326"/>
      <c r="CN86" s="322"/>
      <c r="CU86" s="326"/>
    </row>
    <row r="87" spans="75:99" ht="54.95" customHeight="1">
      <c r="BW87" s="321"/>
      <c r="CD87" s="322"/>
      <c r="CM87" s="326"/>
      <c r="CN87" s="322"/>
      <c r="CU87" s="326"/>
    </row>
    <row r="88" spans="75:99" ht="54.95" customHeight="1">
      <c r="BW88" s="321"/>
      <c r="CD88" s="322"/>
      <c r="CM88" s="326"/>
      <c r="CN88" s="322"/>
      <c r="CU88" s="326"/>
    </row>
    <row r="89" spans="75:99" ht="54.95" customHeight="1">
      <c r="BW89" s="321"/>
      <c r="CD89" s="322"/>
      <c r="CM89" s="326"/>
      <c r="CN89" s="322"/>
      <c r="CU89" s="326"/>
    </row>
    <row r="90" spans="75:99" ht="54.95" customHeight="1">
      <c r="BW90" s="321"/>
      <c r="CD90" s="322"/>
      <c r="CM90" s="326"/>
      <c r="CN90" s="322"/>
      <c r="CU90" s="326"/>
    </row>
  </sheetData>
  <mergeCells count="9">
    <mergeCell ref="CU1:CU2"/>
    <mergeCell ref="BX1:CC1"/>
    <mergeCell ref="CE1:CM1"/>
    <mergeCell ref="CO1:CT1"/>
    <mergeCell ref="A1:A2"/>
    <mergeCell ref="B1:B2"/>
    <mergeCell ref="C1:C2"/>
    <mergeCell ref="D1:D2"/>
    <mergeCell ref="E1:BV1"/>
  </mergeCells>
  <phoneticPr fontId="116" type="noConversion"/>
  <hyperlinks>
    <hyperlink ref="AN3" r:id="rId1" xr:uid="{00000000-0004-0000-0300-000000000000}"/>
    <hyperlink ref="CA14" r:id="rId2" xr:uid="{00000000-0004-0000-0300-000001000000}"/>
    <hyperlink ref="E37" r:id="rId3" xr:uid="{00000000-0004-0000-0300-000002000000}"/>
    <hyperlink ref="H37" r:id="rId4" xr:uid="{00000000-0004-0000-0300-000003000000}"/>
    <hyperlink ref="H61" r:id="rId5" xr:uid="{00000000-0004-0000-03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0"/>
  <sheetViews>
    <sheetView workbookViewId="0">
      <selection activeCell="J24" sqref="J24"/>
    </sheetView>
  </sheetViews>
  <sheetFormatPr defaultColWidth="9" defaultRowHeight="14.25"/>
  <cols>
    <col min="1" max="1" width="12.5" customWidth="1"/>
    <col min="2" max="2" width="14.625" customWidth="1"/>
    <col min="3" max="3" width="30.5" customWidth="1"/>
    <col min="4" max="7" width="14.625" customWidth="1"/>
    <col min="8" max="8" width="51.875" style="341" customWidth="1"/>
    <col min="9" max="9" width="14.625" style="336" customWidth="1"/>
    <col min="10" max="10" width="51.625" style="341" customWidth="1"/>
    <col min="11" max="11" width="11.5" style="336" customWidth="1"/>
    <col min="12" max="13" width="14.625" style="336" customWidth="1"/>
  </cols>
  <sheetData>
    <row r="1" spans="1:13">
      <c r="A1" s="379" t="s">
        <v>405</v>
      </c>
      <c r="B1" s="379"/>
      <c r="C1" s="379"/>
      <c r="D1" s="379"/>
      <c r="E1" s="379"/>
      <c r="F1" s="379"/>
      <c r="G1" s="379"/>
      <c r="H1" s="379"/>
      <c r="I1" s="379"/>
      <c r="J1" s="379"/>
      <c r="K1" s="379"/>
      <c r="L1" s="379"/>
      <c r="M1" s="379"/>
    </row>
    <row r="2" spans="1:13">
      <c r="A2" s="379"/>
      <c r="B2" s="379"/>
      <c r="C2" s="379"/>
      <c r="D2" s="379"/>
      <c r="E2" s="379"/>
      <c r="F2" s="379"/>
      <c r="G2" s="379"/>
      <c r="H2" s="379"/>
      <c r="I2" s="379"/>
      <c r="J2" s="379"/>
      <c r="K2" s="379"/>
      <c r="L2" s="379"/>
      <c r="M2" s="379"/>
    </row>
    <row r="3" spans="1:13">
      <c r="A3" s="380" t="s">
        <v>2</v>
      </c>
      <c r="B3" s="380" t="s">
        <v>1</v>
      </c>
      <c r="C3" s="380" t="s">
        <v>406</v>
      </c>
      <c r="D3" s="380"/>
      <c r="E3" s="380"/>
      <c r="F3" s="380"/>
      <c r="G3" s="380"/>
      <c r="H3" s="380" t="s">
        <v>407</v>
      </c>
      <c r="I3" s="380"/>
      <c r="J3" s="380"/>
      <c r="K3" s="380"/>
      <c r="L3" s="380"/>
      <c r="M3" s="380" t="s">
        <v>88</v>
      </c>
    </row>
    <row r="4" spans="1:13">
      <c r="A4" s="380"/>
      <c r="B4" s="380"/>
      <c r="C4" s="327" t="s">
        <v>408</v>
      </c>
      <c r="D4" s="327" t="s">
        <v>92</v>
      </c>
      <c r="E4" s="327" t="s">
        <v>409</v>
      </c>
      <c r="F4" s="327" t="s">
        <v>92</v>
      </c>
      <c r="G4" s="327" t="s">
        <v>410</v>
      </c>
      <c r="H4" s="327" t="s">
        <v>408</v>
      </c>
      <c r="I4" s="327" t="s">
        <v>92</v>
      </c>
      <c r="J4" s="327" t="s">
        <v>409</v>
      </c>
      <c r="K4" s="327" t="s">
        <v>92</v>
      </c>
      <c r="L4" s="327" t="s">
        <v>410</v>
      </c>
      <c r="M4" s="380"/>
    </row>
    <row r="5" spans="1:13">
      <c r="A5" s="60">
        <v>2022310207</v>
      </c>
      <c r="B5" s="59" t="s">
        <v>16</v>
      </c>
      <c r="C5" s="328"/>
      <c r="D5" s="328"/>
      <c r="E5" s="328"/>
      <c r="F5" s="328"/>
      <c r="G5" s="328"/>
      <c r="H5" s="329"/>
      <c r="I5" s="329"/>
      <c r="J5" s="329"/>
      <c r="K5" s="329"/>
      <c r="L5" s="329"/>
      <c r="M5" s="329"/>
    </row>
    <row r="6" spans="1:13">
      <c r="A6" s="60">
        <v>2022310209</v>
      </c>
      <c r="B6" s="59" t="s">
        <v>17</v>
      </c>
      <c r="C6" s="328"/>
      <c r="D6" s="328"/>
      <c r="E6" s="328"/>
      <c r="F6" s="328"/>
      <c r="G6" s="328"/>
      <c r="H6" s="329"/>
      <c r="I6" s="329"/>
      <c r="J6" s="329"/>
      <c r="K6" s="329"/>
      <c r="L6" s="329"/>
      <c r="M6" s="329"/>
    </row>
    <row r="7" spans="1:13">
      <c r="A7" s="60">
        <v>2022310215</v>
      </c>
      <c r="B7" s="59" t="s">
        <v>18</v>
      </c>
      <c r="C7" s="328"/>
      <c r="D7" s="328"/>
      <c r="E7" s="328"/>
      <c r="F7" s="328"/>
      <c r="G7" s="328"/>
      <c r="H7" s="329"/>
      <c r="I7" s="329"/>
      <c r="J7" s="329"/>
      <c r="K7" s="329"/>
      <c r="L7" s="329"/>
      <c r="M7" s="329"/>
    </row>
    <row r="8" spans="1:13">
      <c r="A8" s="60">
        <v>2022310223</v>
      </c>
      <c r="B8" s="59" t="s">
        <v>19</v>
      </c>
      <c r="C8" s="328"/>
      <c r="D8" s="328"/>
      <c r="E8" s="328"/>
      <c r="F8" s="328"/>
      <c r="G8" s="328"/>
      <c r="H8" s="329"/>
      <c r="I8" s="329"/>
      <c r="J8" s="329"/>
      <c r="K8" s="329"/>
      <c r="L8" s="329"/>
      <c r="M8" s="329"/>
    </row>
    <row r="9" spans="1:13">
      <c r="A9" s="60">
        <v>2022310229</v>
      </c>
      <c r="B9" s="59" t="s">
        <v>20</v>
      </c>
      <c r="C9" s="328"/>
      <c r="D9" s="328"/>
      <c r="E9" s="328"/>
      <c r="F9" s="328"/>
      <c r="G9" s="328"/>
      <c r="H9" s="329"/>
      <c r="I9" s="329"/>
      <c r="J9" s="329"/>
      <c r="K9" s="329"/>
      <c r="L9" s="329"/>
      <c r="M9" s="329"/>
    </row>
    <row r="10" spans="1:13">
      <c r="A10" s="60">
        <v>2022310234</v>
      </c>
      <c r="B10" s="59" t="s">
        <v>21</v>
      </c>
      <c r="C10" s="328"/>
      <c r="D10" s="328"/>
      <c r="E10" s="328"/>
      <c r="F10" s="328"/>
      <c r="G10" s="328"/>
      <c r="H10" s="329"/>
      <c r="I10" s="329"/>
      <c r="J10" s="329"/>
      <c r="K10" s="329"/>
      <c r="L10" s="329"/>
      <c r="M10" s="329"/>
    </row>
    <row r="11" spans="1:13">
      <c r="A11" s="60">
        <v>2022310235</v>
      </c>
      <c r="B11" s="59" t="s">
        <v>22</v>
      </c>
      <c r="C11" s="328"/>
      <c r="D11" s="328"/>
      <c r="E11" s="328"/>
      <c r="F11" s="328"/>
      <c r="G11" s="328"/>
      <c r="H11" s="329"/>
      <c r="I11" s="329"/>
      <c r="J11" s="329"/>
      <c r="K11" s="329"/>
      <c r="L11" s="329"/>
      <c r="M11" s="329"/>
    </row>
    <row r="12" spans="1:13">
      <c r="A12" s="60">
        <v>2022310245</v>
      </c>
      <c r="B12" s="59" t="s">
        <v>23</v>
      </c>
      <c r="C12" s="328"/>
      <c r="D12" s="328"/>
      <c r="E12" s="328"/>
      <c r="F12" s="328"/>
      <c r="G12" s="328"/>
      <c r="H12" s="329"/>
      <c r="I12" s="329"/>
      <c r="J12" s="329"/>
      <c r="K12" s="329"/>
      <c r="L12" s="329"/>
      <c r="M12" s="329"/>
    </row>
    <row r="13" spans="1:13">
      <c r="A13" s="60">
        <v>2022310246</v>
      </c>
      <c r="B13" s="59" t="s">
        <v>24</v>
      </c>
      <c r="C13" s="328"/>
      <c r="D13" s="328"/>
      <c r="E13" s="328"/>
      <c r="F13" s="328"/>
      <c r="G13" s="328"/>
      <c r="H13" s="329"/>
      <c r="I13" s="329"/>
      <c r="J13" s="329"/>
      <c r="K13" s="329"/>
      <c r="L13" s="329"/>
      <c r="M13" s="329"/>
    </row>
    <row r="14" spans="1:13">
      <c r="A14" s="60">
        <v>2022310247</v>
      </c>
      <c r="B14" s="59" t="s">
        <v>25</v>
      </c>
      <c r="C14" s="328"/>
      <c r="D14" s="328"/>
      <c r="E14" s="328"/>
      <c r="F14" s="328"/>
      <c r="G14" s="328"/>
      <c r="H14" s="329"/>
      <c r="I14" s="329"/>
      <c r="J14" s="329"/>
      <c r="K14" s="329"/>
      <c r="L14" s="329"/>
      <c r="M14" s="329"/>
    </row>
    <row r="15" spans="1:13">
      <c r="A15" s="60">
        <v>2022310248</v>
      </c>
      <c r="B15" s="59" t="s">
        <v>26</v>
      </c>
      <c r="C15" s="328"/>
      <c r="D15" s="328"/>
      <c r="E15" s="328"/>
      <c r="F15" s="328"/>
      <c r="G15" s="328"/>
      <c r="H15" s="329"/>
      <c r="I15" s="329"/>
      <c r="J15" s="329"/>
      <c r="K15" s="329"/>
      <c r="L15" s="329"/>
      <c r="M15" s="329"/>
    </row>
    <row r="16" spans="1:13">
      <c r="A16" s="60">
        <v>2022310208</v>
      </c>
      <c r="B16" s="59" t="s">
        <v>27</v>
      </c>
      <c r="C16" s="328"/>
      <c r="D16" s="328"/>
      <c r="E16" s="328"/>
      <c r="F16" s="328"/>
      <c r="G16" s="328"/>
      <c r="H16" s="329"/>
      <c r="I16" s="329"/>
      <c r="J16" s="329"/>
      <c r="K16" s="329"/>
      <c r="L16" s="329"/>
      <c r="M16" s="329"/>
    </row>
    <row r="17" spans="1:13">
      <c r="A17" s="60">
        <v>2022310212</v>
      </c>
      <c r="B17" s="59" t="s">
        <v>28</v>
      </c>
      <c r="C17" s="328"/>
      <c r="D17" s="328"/>
      <c r="E17" s="328"/>
      <c r="F17" s="328"/>
      <c r="G17" s="328"/>
      <c r="H17" s="329"/>
      <c r="I17" s="329"/>
      <c r="J17" s="329"/>
      <c r="K17" s="329"/>
      <c r="L17" s="329"/>
      <c r="M17" s="329"/>
    </row>
    <row r="18" spans="1:13">
      <c r="A18" s="60">
        <v>2022310213</v>
      </c>
      <c r="B18" s="59" t="s">
        <v>29</v>
      </c>
      <c r="C18" s="330"/>
      <c r="D18" s="330"/>
      <c r="E18" s="328"/>
      <c r="F18" s="328"/>
      <c r="G18" s="328"/>
      <c r="H18" s="329"/>
      <c r="I18" s="329"/>
      <c r="J18" s="329"/>
      <c r="K18" s="329"/>
      <c r="L18" s="329"/>
      <c r="M18" s="329"/>
    </row>
    <row r="19" spans="1:13">
      <c r="A19" s="60">
        <v>2022310214</v>
      </c>
      <c r="B19" s="59" t="s">
        <v>30</v>
      </c>
      <c r="C19" s="328"/>
      <c r="D19" s="328"/>
      <c r="E19" s="328"/>
      <c r="F19" s="328"/>
      <c r="G19" s="328"/>
      <c r="H19" s="329"/>
      <c r="I19" s="331"/>
      <c r="J19" s="329"/>
      <c r="K19" s="331"/>
      <c r="L19" s="331"/>
      <c r="M19" s="331"/>
    </row>
    <row r="20" spans="1:13">
      <c r="A20" s="60">
        <v>2022310220</v>
      </c>
      <c r="B20" s="59" t="s">
        <v>31</v>
      </c>
      <c r="C20" s="328"/>
      <c r="D20" s="328"/>
      <c r="E20" s="328"/>
      <c r="F20" s="328"/>
      <c r="G20" s="328"/>
      <c r="H20" s="329"/>
      <c r="I20" s="329"/>
      <c r="J20" s="329"/>
      <c r="K20" s="329"/>
      <c r="L20" s="329"/>
      <c r="M20" s="329"/>
    </row>
    <row r="21" spans="1:13">
      <c r="A21" s="60">
        <v>2022310228</v>
      </c>
      <c r="B21" s="59" t="s">
        <v>32</v>
      </c>
      <c r="C21" s="328"/>
      <c r="D21" s="328"/>
      <c r="E21" s="328"/>
      <c r="F21" s="328"/>
      <c r="G21" s="328"/>
      <c r="H21" s="329" t="s">
        <v>596</v>
      </c>
      <c r="I21" s="329">
        <v>13.3</v>
      </c>
      <c r="J21" s="329" t="s">
        <v>597</v>
      </c>
      <c r="K21" s="329">
        <v>2.7</v>
      </c>
      <c r="L21" s="329"/>
      <c r="M21" s="329">
        <v>16</v>
      </c>
    </row>
    <row r="22" spans="1:13">
      <c r="A22" s="60">
        <v>2022310240</v>
      </c>
      <c r="B22" s="59" t="s">
        <v>33</v>
      </c>
      <c r="C22" s="277" t="s">
        <v>411</v>
      </c>
      <c r="D22" s="277">
        <v>7</v>
      </c>
      <c r="E22" s="328"/>
      <c r="F22" s="328"/>
      <c r="G22" s="328"/>
      <c r="H22" s="329"/>
      <c r="I22" s="329"/>
      <c r="J22" s="329"/>
      <c r="K22" s="329"/>
      <c r="L22" s="329"/>
      <c r="M22" s="329">
        <v>7</v>
      </c>
    </row>
    <row r="23" spans="1:13">
      <c r="A23" s="60">
        <v>2022310241</v>
      </c>
      <c r="B23" s="59" t="s">
        <v>34</v>
      </c>
      <c r="C23" s="328"/>
      <c r="D23" s="328"/>
      <c r="E23" s="328"/>
      <c r="F23" s="328"/>
      <c r="G23" s="328"/>
      <c r="H23" s="329"/>
      <c r="I23" s="329"/>
      <c r="J23" s="329"/>
      <c r="K23" s="329"/>
      <c r="L23" s="329"/>
      <c r="M23" s="329"/>
    </row>
    <row r="24" spans="1:13">
      <c r="A24" s="60">
        <v>2022310237</v>
      </c>
      <c r="B24" s="59" t="s">
        <v>35</v>
      </c>
      <c r="C24" s="328"/>
      <c r="D24" s="328"/>
      <c r="E24" s="328"/>
      <c r="F24" s="328"/>
      <c r="G24" s="328"/>
      <c r="H24" s="329"/>
      <c r="I24" s="329"/>
      <c r="J24" s="329"/>
      <c r="K24" s="329"/>
      <c r="L24" s="329"/>
      <c r="M24" s="329"/>
    </row>
    <row r="25" spans="1:13">
      <c r="A25" s="60">
        <v>2022310238</v>
      </c>
      <c r="B25" s="59" t="s">
        <v>36</v>
      </c>
      <c r="C25" s="328"/>
      <c r="D25" s="328"/>
      <c r="E25" s="328"/>
      <c r="F25" s="328"/>
      <c r="G25" s="328"/>
      <c r="H25" s="329"/>
      <c r="I25" s="329"/>
      <c r="J25" s="329"/>
      <c r="K25" s="329"/>
      <c r="L25" s="329"/>
      <c r="M25" s="329"/>
    </row>
    <row r="26" spans="1:13">
      <c r="A26" s="60">
        <v>2022310243</v>
      </c>
      <c r="B26" s="59" t="s">
        <v>37</v>
      </c>
      <c r="C26" s="328"/>
      <c r="D26" s="328"/>
      <c r="E26" s="328"/>
      <c r="F26" s="328"/>
      <c r="G26" s="328"/>
      <c r="H26" s="329"/>
      <c r="I26" s="329"/>
      <c r="J26" s="329"/>
      <c r="K26" s="329"/>
      <c r="L26" s="329"/>
      <c r="M26" s="329"/>
    </row>
    <row r="27" spans="1:13">
      <c r="A27" s="60">
        <v>2022310251</v>
      </c>
      <c r="B27" s="59" t="s">
        <v>38</v>
      </c>
      <c r="C27" s="330"/>
      <c r="D27" s="330"/>
      <c r="E27" s="328"/>
      <c r="F27" s="328"/>
      <c r="G27" s="328"/>
      <c r="H27" s="329"/>
      <c r="I27" s="329"/>
      <c r="J27" s="329"/>
      <c r="K27" s="329"/>
      <c r="L27" s="329"/>
      <c r="M27" s="329"/>
    </row>
    <row r="28" spans="1:13">
      <c r="A28" s="60">
        <v>2022310210</v>
      </c>
      <c r="B28" s="59" t="s">
        <v>39</v>
      </c>
      <c r="C28" s="328"/>
      <c r="D28" s="328"/>
      <c r="E28" s="328"/>
      <c r="F28" s="328"/>
      <c r="G28" s="328"/>
      <c r="H28" s="329"/>
      <c r="I28" s="329"/>
      <c r="J28" s="329"/>
      <c r="K28" s="329"/>
      <c r="L28" s="329"/>
      <c r="M28" s="329"/>
    </row>
    <row r="29" spans="1:13">
      <c r="A29" s="60">
        <v>2022310211</v>
      </c>
      <c r="B29" s="59" t="s">
        <v>40</v>
      </c>
      <c r="C29" s="328"/>
      <c r="D29" s="328"/>
      <c r="E29" s="328"/>
      <c r="F29" s="328"/>
      <c r="G29" s="328"/>
      <c r="H29" s="329"/>
      <c r="I29" s="329"/>
      <c r="J29" s="329"/>
      <c r="K29" s="329"/>
      <c r="L29" s="329"/>
      <c r="M29" s="329"/>
    </row>
    <row r="30" spans="1:13">
      <c r="A30" s="60">
        <v>2022310216</v>
      </c>
      <c r="B30" s="59" t="s">
        <v>41</v>
      </c>
      <c r="C30" s="328"/>
      <c r="D30" s="328"/>
      <c r="E30" s="328"/>
      <c r="F30" s="328"/>
      <c r="G30" s="328"/>
      <c r="H30" s="329"/>
      <c r="I30" s="329"/>
      <c r="J30" s="329"/>
      <c r="K30" s="329"/>
      <c r="L30" s="329"/>
      <c r="M30" s="329"/>
    </row>
    <row r="31" spans="1:13">
      <c r="A31" s="60">
        <v>2022310217</v>
      </c>
      <c r="B31" s="59" t="s">
        <v>42</v>
      </c>
      <c r="C31" s="328"/>
      <c r="D31" s="328"/>
      <c r="E31" s="328"/>
      <c r="F31" s="328"/>
      <c r="G31" s="328"/>
      <c r="H31" s="329"/>
      <c r="I31" s="329"/>
      <c r="J31" s="329"/>
      <c r="K31" s="329"/>
      <c r="L31" s="329"/>
      <c r="M31" s="329"/>
    </row>
    <row r="32" spans="1:13">
      <c r="A32" s="60">
        <v>2022310218</v>
      </c>
      <c r="B32" s="59" t="s">
        <v>43</v>
      </c>
      <c r="C32" s="328"/>
      <c r="D32" s="328"/>
      <c r="E32" s="328"/>
      <c r="F32" s="328"/>
      <c r="G32" s="328"/>
      <c r="H32" s="329"/>
      <c r="I32" s="329"/>
      <c r="J32" s="329"/>
      <c r="K32" s="329"/>
      <c r="L32" s="329"/>
      <c r="M32" s="329"/>
    </row>
    <row r="33" spans="1:13">
      <c r="A33" s="60">
        <v>2022310224</v>
      </c>
      <c r="B33" s="59" t="s">
        <v>44</v>
      </c>
      <c r="C33" s="328"/>
      <c r="D33" s="328"/>
      <c r="E33" s="328"/>
      <c r="F33" s="328"/>
      <c r="G33" s="328"/>
      <c r="H33" s="329"/>
      <c r="I33" s="329"/>
      <c r="L33" s="329"/>
      <c r="M33" s="329"/>
    </row>
    <row r="34" spans="1:13">
      <c r="A34" s="60">
        <v>2022310227</v>
      </c>
      <c r="B34" s="59" t="s">
        <v>45</v>
      </c>
      <c r="C34" s="328"/>
      <c r="D34" s="328"/>
      <c r="E34" s="328"/>
      <c r="F34" s="328"/>
      <c r="G34" s="328"/>
      <c r="H34" s="329"/>
      <c r="I34" s="329"/>
      <c r="J34" s="329"/>
      <c r="K34" s="329"/>
      <c r="L34" s="329"/>
      <c r="M34" s="329"/>
    </row>
    <row r="35" spans="1:13">
      <c r="A35" s="60">
        <v>2022310230</v>
      </c>
      <c r="B35" s="59" t="s">
        <v>46</v>
      </c>
      <c r="C35" s="328"/>
      <c r="D35" s="328"/>
      <c r="E35" s="328"/>
      <c r="F35" s="328"/>
      <c r="G35" s="328"/>
      <c r="H35" s="329"/>
      <c r="I35" s="329"/>
      <c r="J35" s="329"/>
      <c r="K35" s="329"/>
      <c r="L35" s="329"/>
      <c r="M35" s="329"/>
    </row>
    <row r="36" spans="1:13">
      <c r="A36" s="60">
        <v>2022310231</v>
      </c>
      <c r="B36" s="59" t="s">
        <v>47</v>
      </c>
      <c r="C36" s="328"/>
      <c r="D36" s="328"/>
      <c r="E36" s="328"/>
      <c r="F36" s="328"/>
      <c r="G36" s="328"/>
      <c r="H36" s="329"/>
      <c r="I36" s="329"/>
      <c r="J36" s="329"/>
      <c r="K36" s="329"/>
      <c r="L36" s="329"/>
      <c r="M36" s="329"/>
    </row>
    <row r="37" spans="1:13">
      <c r="A37" s="60">
        <v>2022310233</v>
      </c>
      <c r="B37" s="59" t="s">
        <v>48</v>
      </c>
      <c r="C37" s="328"/>
      <c r="D37" s="328"/>
      <c r="E37" s="328"/>
      <c r="F37" s="328"/>
      <c r="G37" s="328"/>
      <c r="H37" s="329"/>
      <c r="I37" s="329"/>
      <c r="J37" s="329"/>
      <c r="K37" s="329"/>
      <c r="L37" s="329"/>
      <c r="M37" s="329"/>
    </row>
    <row r="38" spans="1:13">
      <c r="A38" s="60">
        <v>2022310232</v>
      </c>
      <c r="B38" s="59" t="s">
        <v>49</v>
      </c>
      <c r="C38" s="328"/>
      <c r="D38" s="328"/>
      <c r="E38" s="328"/>
      <c r="F38" s="328"/>
      <c r="G38" s="328"/>
      <c r="H38" s="329"/>
      <c r="I38" s="329"/>
      <c r="J38" s="329"/>
      <c r="K38" s="329"/>
      <c r="L38" s="329"/>
      <c r="M38" s="329"/>
    </row>
    <row r="39" spans="1:13">
      <c r="A39" s="60">
        <v>2022310244</v>
      </c>
      <c r="B39" s="59" t="s">
        <v>50</v>
      </c>
      <c r="C39" s="328"/>
      <c r="D39" s="328"/>
      <c r="E39" s="328"/>
      <c r="F39" s="328"/>
      <c r="G39" s="328"/>
      <c r="H39" s="329"/>
      <c r="I39" s="329"/>
      <c r="J39" s="329"/>
      <c r="K39" s="329"/>
      <c r="L39" s="329"/>
      <c r="M39" s="329"/>
    </row>
    <row r="40" spans="1:13">
      <c r="A40" s="60">
        <v>2022310249</v>
      </c>
      <c r="B40" s="59" t="s">
        <v>51</v>
      </c>
      <c r="C40" s="328"/>
      <c r="D40" s="328"/>
      <c r="E40" s="328"/>
      <c r="F40" s="328"/>
      <c r="G40" s="328"/>
      <c r="H40" s="329"/>
      <c r="I40" s="329"/>
      <c r="J40" s="329"/>
      <c r="K40" s="329"/>
      <c r="L40" s="329"/>
      <c r="M40" s="329"/>
    </row>
    <row r="41" spans="1:13">
      <c r="A41" s="60">
        <v>2022310250</v>
      </c>
      <c r="B41" s="59" t="s">
        <v>52</v>
      </c>
      <c r="C41" s="328"/>
      <c r="D41" s="328"/>
      <c r="E41" s="328"/>
      <c r="F41" s="328"/>
      <c r="G41" s="328"/>
      <c r="H41" s="329"/>
      <c r="I41" s="329"/>
      <c r="J41" s="329"/>
      <c r="K41" s="329"/>
      <c r="L41" s="329"/>
      <c r="M41" s="329"/>
    </row>
    <row r="42" spans="1:13">
      <c r="A42" s="60">
        <v>2022310201</v>
      </c>
      <c r="B42" s="59" t="s">
        <v>53</v>
      </c>
      <c r="C42" s="328"/>
      <c r="D42" s="328"/>
      <c r="E42" s="328"/>
      <c r="F42" s="328"/>
      <c r="G42" s="328"/>
      <c r="H42" s="329"/>
      <c r="I42" s="329"/>
      <c r="J42" s="329"/>
      <c r="K42" s="329"/>
      <c r="L42" s="329"/>
      <c r="M42" s="329"/>
    </row>
    <row r="43" spans="1:13">
      <c r="A43" s="60">
        <v>2022310202</v>
      </c>
      <c r="B43" s="59" t="s">
        <v>54</v>
      </c>
      <c r="C43" s="328"/>
      <c r="D43" s="328"/>
      <c r="E43" s="328"/>
      <c r="F43" s="328"/>
      <c r="G43" s="328"/>
      <c r="H43" s="329"/>
      <c r="I43" s="329"/>
      <c r="J43" s="329"/>
      <c r="K43" s="329"/>
      <c r="L43" s="329"/>
      <c r="M43" s="329"/>
    </row>
    <row r="44" spans="1:13">
      <c r="A44" s="60">
        <v>2022310203</v>
      </c>
      <c r="B44" s="59" t="s">
        <v>55</v>
      </c>
      <c r="C44" s="328"/>
      <c r="D44" s="328"/>
      <c r="E44" s="328"/>
      <c r="F44" s="328"/>
      <c r="G44" s="328"/>
      <c r="H44" s="329"/>
      <c r="I44" s="329"/>
      <c r="J44" s="329"/>
      <c r="K44" s="329"/>
      <c r="L44" s="329"/>
      <c r="M44" s="329"/>
    </row>
    <row r="45" spans="1:13">
      <c r="A45" s="60">
        <v>2022310219</v>
      </c>
      <c r="B45" s="59" t="s">
        <v>56</v>
      </c>
      <c r="C45" s="328"/>
      <c r="D45" s="328"/>
      <c r="E45" s="328"/>
      <c r="F45" s="328"/>
      <c r="G45" s="328"/>
      <c r="H45" s="329"/>
      <c r="I45" s="329"/>
      <c r="J45" s="329"/>
      <c r="K45" s="329"/>
      <c r="L45" s="329"/>
      <c r="M45" s="329"/>
    </row>
    <row r="46" spans="1:13">
      <c r="A46" s="60">
        <v>2022310239</v>
      </c>
      <c r="B46" s="59" t="s">
        <v>57</v>
      </c>
      <c r="C46" s="328"/>
      <c r="D46" s="328"/>
      <c r="E46" s="328"/>
      <c r="F46" s="328"/>
      <c r="G46" s="328"/>
      <c r="H46" s="329"/>
      <c r="I46" s="329"/>
      <c r="J46" s="329"/>
      <c r="K46" s="329"/>
      <c r="L46" s="329"/>
      <c r="M46" s="329"/>
    </row>
    <row r="47" spans="1:13">
      <c r="A47" s="60">
        <v>2022310242</v>
      </c>
      <c r="B47" s="59" t="s">
        <v>58</v>
      </c>
      <c r="C47" s="328"/>
      <c r="D47" s="328"/>
      <c r="E47" s="328"/>
      <c r="F47" s="328"/>
      <c r="G47" s="328"/>
      <c r="H47" s="329"/>
      <c r="I47" s="329"/>
      <c r="J47" s="329"/>
      <c r="K47" s="329"/>
      <c r="L47" s="329"/>
      <c r="M47" s="329"/>
    </row>
    <row r="48" spans="1:13">
      <c r="A48" s="60">
        <v>2022310253</v>
      </c>
      <c r="B48" s="59" t="s">
        <v>59</v>
      </c>
      <c r="C48" s="328"/>
      <c r="D48" s="328"/>
      <c r="E48" s="328"/>
      <c r="F48" s="328"/>
      <c r="G48" s="328"/>
      <c r="H48" s="329"/>
      <c r="I48" s="329"/>
      <c r="J48" s="329"/>
      <c r="K48" s="329"/>
      <c r="L48" s="329"/>
      <c r="M48" s="329"/>
    </row>
    <row r="49" spans="1:13">
      <c r="A49" s="60">
        <v>2022310204</v>
      </c>
      <c r="B49" s="59" t="s">
        <v>60</v>
      </c>
      <c r="C49" s="328"/>
      <c r="D49" s="328"/>
      <c r="E49" s="328"/>
      <c r="F49" s="328"/>
      <c r="G49" s="328"/>
      <c r="H49" s="329"/>
      <c r="I49" s="329"/>
      <c r="J49" s="329"/>
      <c r="K49" s="329"/>
      <c r="L49" s="329"/>
      <c r="M49" s="329"/>
    </row>
    <row r="50" spans="1:13">
      <c r="A50" s="60">
        <v>2022310205</v>
      </c>
      <c r="B50" s="59" t="s">
        <v>61</v>
      </c>
      <c r="C50" s="328"/>
      <c r="D50" s="328"/>
      <c r="E50" s="328"/>
      <c r="F50" s="328"/>
      <c r="G50" s="328"/>
      <c r="H50" s="329"/>
      <c r="I50" s="329"/>
      <c r="J50" s="329"/>
      <c r="K50" s="329"/>
      <c r="L50" s="329"/>
      <c r="M50" s="329"/>
    </row>
    <row r="51" spans="1:13">
      <c r="A51" s="60">
        <v>2022310221</v>
      </c>
      <c r="B51" s="59" t="s">
        <v>62</v>
      </c>
      <c r="C51" s="328"/>
      <c r="D51" s="328"/>
      <c r="E51" s="328"/>
      <c r="F51" s="328"/>
      <c r="G51" s="328"/>
      <c r="H51" s="332"/>
      <c r="I51" s="333"/>
      <c r="J51" s="329"/>
      <c r="K51" s="329"/>
      <c r="L51" s="329"/>
      <c r="M51" s="329"/>
    </row>
    <row r="52" spans="1:13">
      <c r="A52" s="60">
        <v>2022310236</v>
      </c>
      <c r="B52" s="59" t="s">
        <v>63</v>
      </c>
      <c r="C52" s="328"/>
      <c r="D52" s="328"/>
      <c r="E52" s="328"/>
      <c r="F52" s="328"/>
      <c r="G52" s="328"/>
      <c r="H52" s="329"/>
      <c r="I52" s="329"/>
      <c r="J52" s="329"/>
      <c r="K52" s="329"/>
      <c r="L52" s="329"/>
      <c r="M52" s="329"/>
    </row>
    <row r="53" spans="1:13">
      <c r="A53" s="60">
        <v>2022310222</v>
      </c>
      <c r="B53" s="59" t="s">
        <v>64</v>
      </c>
      <c r="C53" s="328"/>
      <c r="D53" s="328"/>
      <c r="E53" s="328"/>
      <c r="F53" s="328"/>
      <c r="G53" s="328"/>
      <c r="H53" s="329"/>
      <c r="I53" s="329"/>
      <c r="J53" s="329"/>
      <c r="K53" s="329"/>
      <c r="L53" s="329"/>
      <c r="M53" s="329"/>
    </row>
    <row r="54" spans="1:13">
      <c r="A54" s="60">
        <v>2022310225</v>
      </c>
      <c r="B54" s="59" t="s">
        <v>65</v>
      </c>
      <c r="C54" s="328"/>
      <c r="D54" s="328"/>
      <c r="E54" s="328"/>
      <c r="F54" s="328"/>
      <c r="G54" s="328"/>
      <c r="H54" s="329"/>
      <c r="I54" s="329"/>
      <c r="J54" s="329"/>
      <c r="K54" s="329"/>
      <c r="L54" s="329"/>
      <c r="M54" s="329"/>
    </row>
    <row r="55" spans="1:13">
      <c r="A55" s="60">
        <v>2022310226</v>
      </c>
      <c r="B55" s="59" t="s">
        <v>66</v>
      </c>
      <c r="C55" s="328"/>
      <c r="D55" s="328"/>
      <c r="E55" s="328"/>
      <c r="F55" s="328"/>
      <c r="G55" s="328"/>
      <c r="H55" s="329"/>
      <c r="I55" s="329"/>
      <c r="J55" s="329"/>
      <c r="K55" s="329"/>
      <c r="L55" s="329"/>
      <c r="M55" s="329"/>
    </row>
    <row r="56" spans="1:13">
      <c r="A56" s="60">
        <v>2022310206</v>
      </c>
      <c r="B56" s="59" t="s">
        <v>67</v>
      </c>
      <c r="C56" s="328"/>
      <c r="D56" s="328"/>
      <c r="E56" s="328"/>
      <c r="F56" s="328"/>
      <c r="G56" s="328"/>
      <c r="H56" s="329"/>
      <c r="I56" s="329"/>
      <c r="J56" s="329"/>
      <c r="K56" s="329"/>
      <c r="L56" s="329"/>
      <c r="M56" s="329"/>
    </row>
    <row r="57" spans="1:13">
      <c r="A57" s="60">
        <v>2022310254</v>
      </c>
      <c r="B57" s="59" t="s">
        <v>68</v>
      </c>
      <c r="C57" s="328"/>
      <c r="D57" s="328"/>
      <c r="E57" s="328"/>
      <c r="F57" s="328"/>
      <c r="G57" s="328"/>
      <c r="H57" s="329"/>
      <c r="I57" s="329"/>
      <c r="J57" s="329"/>
      <c r="K57" s="329"/>
      <c r="L57" s="329"/>
      <c r="M57" s="329"/>
    </row>
    <row r="58" spans="1:13">
      <c r="A58" s="60">
        <v>2022310255</v>
      </c>
      <c r="B58" s="59" t="s">
        <v>69</v>
      </c>
      <c r="C58" s="328"/>
      <c r="D58" s="328"/>
      <c r="E58" s="328"/>
      <c r="F58" s="328"/>
      <c r="G58" s="328"/>
      <c r="H58" s="329"/>
      <c r="I58" s="329"/>
      <c r="J58" s="329"/>
      <c r="K58" s="329"/>
      <c r="L58" s="329"/>
      <c r="M58" s="329"/>
    </row>
    <row r="59" spans="1:13">
      <c r="A59" s="60">
        <v>2022315201</v>
      </c>
      <c r="B59" s="59" t="s">
        <v>70</v>
      </c>
      <c r="C59" s="328"/>
      <c r="D59" s="328"/>
      <c r="E59" s="328"/>
      <c r="F59" s="328"/>
      <c r="G59" s="328"/>
      <c r="H59" s="329"/>
      <c r="I59" s="329"/>
      <c r="J59" s="329"/>
      <c r="K59" s="329"/>
      <c r="L59" s="329"/>
      <c r="M59" s="329"/>
    </row>
    <row r="60" spans="1:13">
      <c r="A60" s="60">
        <v>2022315202</v>
      </c>
      <c r="B60" s="59" t="s">
        <v>71</v>
      </c>
      <c r="C60" s="328"/>
      <c r="D60" s="328"/>
      <c r="E60" s="328"/>
      <c r="F60" s="328"/>
      <c r="G60" s="328"/>
      <c r="H60" s="329"/>
      <c r="I60" s="329"/>
      <c r="J60" s="329"/>
      <c r="K60" s="329"/>
      <c r="L60" s="329"/>
      <c r="M60" s="329"/>
    </row>
    <row r="61" spans="1:13">
      <c r="A61" s="60">
        <v>2022315203</v>
      </c>
      <c r="B61" s="59" t="s">
        <v>72</v>
      </c>
      <c r="C61" s="328"/>
      <c r="D61" s="328"/>
      <c r="E61" s="328"/>
      <c r="F61" s="328"/>
      <c r="G61" s="328"/>
      <c r="H61" s="329"/>
      <c r="I61" s="329"/>
      <c r="J61" s="329"/>
      <c r="K61" s="329"/>
      <c r="L61" s="329"/>
      <c r="M61" s="329"/>
    </row>
    <row r="62" spans="1:13">
      <c r="A62" s="60">
        <v>2022315204</v>
      </c>
      <c r="B62" s="59" t="s">
        <v>73</v>
      </c>
      <c r="C62" s="334"/>
      <c r="D62" s="334"/>
      <c r="E62" s="334"/>
      <c r="F62" s="334"/>
      <c r="G62" s="334"/>
      <c r="H62" s="335"/>
      <c r="I62" s="335"/>
      <c r="J62" s="335"/>
      <c r="K62" s="335"/>
      <c r="L62" s="335"/>
      <c r="M62" s="335"/>
    </row>
    <row r="63" spans="1:13">
      <c r="A63" s="60">
        <v>2022315205</v>
      </c>
      <c r="B63" s="59" t="s">
        <v>74</v>
      </c>
      <c r="C63" s="334"/>
      <c r="D63" s="334"/>
      <c r="E63" s="334"/>
      <c r="F63" s="334"/>
      <c r="G63" s="334"/>
      <c r="H63" s="335"/>
      <c r="I63" s="335"/>
      <c r="J63" s="335"/>
      <c r="K63" s="335"/>
      <c r="L63" s="335"/>
      <c r="M63" s="335"/>
    </row>
    <row r="64" spans="1:13">
      <c r="A64" s="60">
        <v>2022315207</v>
      </c>
      <c r="B64" s="59" t="s">
        <v>75</v>
      </c>
      <c r="C64" s="334"/>
      <c r="D64" s="334"/>
      <c r="E64" s="334"/>
      <c r="F64" s="334"/>
      <c r="G64" s="334"/>
      <c r="H64" s="335"/>
      <c r="I64" s="335"/>
      <c r="J64" s="335"/>
      <c r="K64" s="335"/>
      <c r="L64" s="335"/>
      <c r="M64" s="335"/>
    </row>
    <row r="65" spans="1:13">
      <c r="A65" s="60">
        <v>2022315206</v>
      </c>
      <c r="B65" s="59" t="s">
        <v>76</v>
      </c>
      <c r="C65" s="334"/>
      <c r="D65" s="334"/>
      <c r="E65" s="334"/>
      <c r="F65" s="334"/>
      <c r="G65" s="334"/>
      <c r="H65" s="335"/>
      <c r="I65" s="335"/>
      <c r="J65" s="335"/>
      <c r="K65" s="335"/>
      <c r="L65" s="335"/>
      <c r="M65" s="335"/>
    </row>
    <row r="66" spans="1:13">
      <c r="A66" s="60">
        <v>2022315208</v>
      </c>
      <c r="B66" s="59" t="s">
        <v>77</v>
      </c>
      <c r="C66" s="334"/>
      <c r="D66" s="334"/>
      <c r="E66" s="334"/>
      <c r="F66" s="334"/>
      <c r="G66" s="334"/>
      <c r="H66" s="335"/>
      <c r="I66" s="335"/>
      <c r="J66" s="335"/>
      <c r="K66" s="335"/>
      <c r="L66" s="335"/>
      <c r="M66" s="335"/>
    </row>
    <row r="67" spans="1:13">
      <c r="A67" s="60">
        <v>2022315209</v>
      </c>
      <c r="B67" s="59" t="s">
        <v>78</v>
      </c>
      <c r="C67" s="334"/>
      <c r="D67" s="334"/>
      <c r="E67" s="334"/>
      <c r="F67" s="334"/>
      <c r="G67" s="334"/>
      <c r="H67" s="335"/>
      <c r="I67" s="335"/>
      <c r="J67" s="335"/>
      <c r="K67" s="335"/>
      <c r="L67" s="335"/>
      <c r="M67" s="335"/>
    </row>
    <row r="68" spans="1:13">
      <c r="A68" s="60">
        <v>2022315210</v>
      </c>
      <c r="B68" s="59" t="s">
        <v>79</v>
      </c>
      <c r="D68" s="334"/>
      <c r="E68" s="334"/>
      <c r="F68" s="334"/>
      <c r="G68" s="334"/>
      <c r="H68" s="335"/>
      <c r="I68" s="335"/>
      <c r="J68" s="335"/>
      <c r="K68" s="335"/>
      <c r="M68" s="335"/>
    </row>
    <row r="69" spans="1:13">
      <c r="A69" s="60">
        <v>2022315211</v>
      </c>
      <c r="B69" s="59" t="s">
        <v>80</v>
      </c>
      <c r="C69" s="334"/>
      <c r="D69" s="334"/>
      <c r="E69" s="334"/>
      <c r="F69" s="334"/>
      <c r="G69" s="334"/>
      <c r="H69" s="335"/>
      <c r="I69" s="335"/>
      <c r="J69" s="335"/>
      <c r="K69" s="335"/>
      <c r="L69" s="335"/>
      <c r="M69" s="335"/>
    </row>
    <row r="70" spans="1:13">
      <c r="A70" s="60">
        <v>2022315212</v>
      </c>
      <c r="B70" s="59" t="s">
        <v>81</v>
      </c>
      <c r="C70" s="334"/>
      <c r="D70" s="334"/>
      <c r="E70" s="334"/>
      <c r="F70" s="334"/>
      <c r="G70" s="334"/>
      <c r="H70" s="335"/>
      <c r="I70" s="335"/>
      <c r="J70" s="335"/>
      <c r="K70" s="335"/>
      <c r="L70" s="335"/>
      <c r="M70" s="335"/>
    </row>
  </sheetData>
  <mergeCells count="6">
    <mergeCell ref="A1:M2"/>
    <mergeCell ref="C3:G3"/>
    <mergeCell ref="H3:L3"/>
    <mergeCell ref="A3:A4"/>
    <mergeCell ref="B3:B4"/>
    <mergeCell ref="M3:M4"/>
  </mergeCells>
  <phoneticPr fontId="1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学习成绩</vt:lpstr>
      <vt:lpstr>德育加分</vt:lpstr>
      <vt:lpstr>智育加分</vt:lpstr>
      <vt:lpstr>文体加分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伟杰 徐</cp:lastModifiedBy>
  <dcterms:created xsi:type="dcterms:W3CDTF">2025-09-18T20:20:17Z</dcterms:created>
  <dcterms:modified xsi:type="dcterms:W3CDTF">2025-09-26T22:10:56Z</dcterms:modified>
</cp:coreProperties>
</file>