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研22-2班\"/>
    </mc:Choice>
  </mc:AlternateContent>
  <xr:revisionPtr revIDLastSave="0" documentId="8_{AF626B52-2ECD-4A41-A6BF-F54BE9BB4938}" xr6:coauthVersionLast="47" xr6:coauthVersionMax="47" xr10:uidLastSave="{00000000-0000-0000-0000-000000000000}"/>
  <bookViews>
    <workbookView xWindow="-110" yWindow="-110" windowWidth="19420" windowHeight="10420" tabRatio="745" activeTab="1" xr2:uid="{00000000-000D-0000-FFFF-FFFF00000000}"/>
  </bookViews>
  <sheets>
    <sheet name="计数统计表" sheetId="19" r:id="rId1"/>
    <sheet name="工艺学硕" sheetId="7" r:id="rId2"/>
    <sheet name="工艺专硕" sheetId="13" r:id="rId3"/>
    <sheet name="工程学硕 " sheetId="9" r:id="rId4"/>
    <sheet name="工程专硕" sheetId="16" r:id="rId5"/>
    <sheet name="催化学硕" sheetId="10" r:id="rId6"/>
    <sheet name="催化专硕" sheetId="17" r:id="rId7"/>
    <sheet name="环境学硕" sheetId="11" r:id="rId8"/>
    <sheet name="环境专硕" sheetId="12" r:id="rId9"/>
    <sheet name="国际班" sheetId="18" r:id="rId10"/>
  </sheets>
  <definedNames>
    <definedName name="_xlnm._FilterDatabase" localSheetId="5" hidden="1">催化学硕!$H:$H</definedName>
    <definedName name="_xlnm._FilterDatabase" localSheetId="3" hidden="1">'工程学硕 '!$A$2:$X$50</definedName>
    <definedName name="_xlnm._FilterDatabase" localSheetId="1" hidden="1">工艺学硕!$A$2:$X$65</definedName>
    <definedName name="_xlnm._FilterDatabase" localSheetId="2" hidden="1">工艺专硕!$A$2:$X$34</definedName>
    <definedName name="_xlnm._FilterDatabase" localSheetId="7" hidden="1">环境学硕!$A$2:$X$28</definedName>
    <definedName name="_xlnm._FilterDatabase" localSheetId="8" hidden="1">环境专硕!$A$2:$X$15</definedName>
  </definedNames>
  <calcPr calcId="181029"/>
</workbook>
</file>

<file path=xl/calcChain.xml><?xml version="1.0" encoding="utf-8"?>
<calcChain xmlns="http://schemas.openxmlformats.org/spreadsheetml/2006/main">
  <c r="U15" i="12" l="1"/>
  <c r="O15" i="12"/>
  <c r="J15" i="12"/>
  <c r="W15" i="12" s="1"/>
  <c r="W14" i="12"/>
  <c r="U14" i="12"/>
  <c r="O14" i="12"/>
  <c r="J14" i="12"/>
  <c r="I14" i="12" s="1"/>
  <c r="U13" i="12"/>
  <c r="O13" i="12"/>
  <c r="J13" i="12"/>
  <c r="U12" i="12"/>
  <c r="O12" i="12"/>
  <c r="J12" i="12"/>
  <c r="I12" i="12" s="1"/>
  <c r="U11" i="12"/>
  <c r="O11" i="12"/>
  <c r="J11" i="12"/>
  <c r="W11" i="12" s="1"/>
  <c r="I11" i="12"/>
  <c r="U10" i="12"/>
  <c r="O10" i="12"/>
  <c r="J10" i="12"/>
  <c r="W10" i="12" s="1"/>
  <c r="I10" i="12"/>
  <c r="U9" i="12"/>
  <c r="O9" i="12"/>
  <c r="J9" i="12"/>
  <c r="W9" i="12" s="1"/>
  <c r="I9" i="12"/>
  <c r="U8" i="12"/>
  <c r="O8" i="12"/>
  <c r="J8" i="12"/>
  <c r="W8" i="12" s="1"/>
  <c r="W7" i="12"/>
  <c r="U7" i="12"/>
  <c r="O7" i="12"/>
  <c r="J7" i="12"/>
  <c r="I7" i="12" s="1"/>
  <c r="W6" i="12"/>
  <c r="U6" i="12"/>
  <c r="O6" i="12"/>
  <c r="J6" i="12"/>
  <c r="I6" i="12" s="1"/>
  <c r="U5" i="12"/>
  <c r="O5" i="12"/>
  <c r="J5" i="12"/>
  <c r="U4" i="12"/>
  <c r="O4" i="12"/>
  <c r="J4" i="12"/>
  <c r="I4" i="12" s="1"/>
  <c r="U3" i="12"/>
  <c r="O3" i="12"/>
  <c r="J3" i="12"/>
  <c r="W3" i="12" s="1"/>
  <c r="I3" i="12"/>
  <c r="W28" i="11"/>
  <c r="U28" i="11"/>
  <c r="O28" i="11"/>
  <c r="I28" i="11"/>
  <c r="W27" i="11"/>
  <c r="U27" i="11"/>
  <c r="O27" i="11"/>
  <c r="I27" i="11"/>
  <c r="W26" i="11"/>
  <c r="U26" i="11"/>
  <c r="O26" i="11"/>
  <c r="I26" i="11"/>
  <c r="W25" i="11"/>
  <c r="U25" i="11"/>
  <c r="O25" i="11"/>
  <c r="I25" i="11"/>
  <c r="W24" i="11"/>
  <c r="U24" i="11"/>
  <c r="O24" i="11"/>
  <c r="I24" i="11"/>
  <c r="W23" i="11"/>
  <c r="U23" i="11"/>
  <c r="O23" i="11"/>
  <c r="I23" i="11"/>
  <c r="W22" i="11"/>
  <c r="U22" i="11"/>
  <c r="O22" i="11"/>
  <c r="I22" i="11"/>
  <c r="W21" i="11"/>
  <c r="U21" i="11"/>
  <c r="O21" i="11"/>
  <c r="I21" i="11"/>
  <c r="W20" i="11"/>
  <c r="U20" i="11"/>
  <c r="O20" i="11"/>
  <c r="I20" i="11"/>
  <c r="W19" i="11"/>
  <c r="U19" i="11"/>
  <c r="O19" i="11"/>
  <c r="I19" i="11"/>
  <c r="W18" i="11"/>
  <c r="U18" i="11"/>
  <c r="O18" i="11"/>
  <c r="I18" i="11"/>
  <c r="W17" i="11"/>
  <c r="U17" i="11"/>
  <c r="O17" i="11"/>
  <c r="I17" i="11"/>
  <c r="W16" i="11"/>
  <c r="U16" i="11"/>
  <c r="O16" i="11"/>
  <c r="I16" i="11"/>
  <c r="W15" i="11"/>
  <c r="U15" i="11"/>
  <c r="O15" i="11"/>
  <c r="I15" i="11"/>
  <c r="W14" i="11"/>
  <c r="U14" i="11"/>
  <c r="O14" i="11"/>
  <c r="I14" i="11"/>
  <c r="W13" i="11"/>
  <c r="U13" i="11"/>
  <c r="O13" i="11"/>
  <c r="I13" i="11"/>
  <c r="W12" i="11"/>
  <c r="U12" i="11"/>
  <c r="O12" i="11"/>
  <c r="I12" i="11"/>
  <c r="W11" i="11"/>
  <c r="U11" i="11"/>
  <c r="O11" i="11"/>
  <c r="I11" i="11"/>
  <c r="W10" i="11"/>
  <c r="U10" i="11"/>
  <c r="O10" i="11"/>
  <c r="I10" i="11"/>
  <c r="W9" i="11"/>
  <c r="U9" i="11"/>
  <c r="O9" i="11"/>
  <c r="I9" i="11"/>
  <c r="W8" i="11"/>
  <c r="U8" i="11"/>
  <c r="O8" i="11"/>
  <c r="I8" i="11"/>
  <c r="W7" i="11"/>
  <c r="U7" i="11"/>
  <c r="O7" i="11"/>
  <c r="I7" i="11"/>
  <c r="W6" i="11"/>
  <c r="U6" i="11"/>
  <c r="O6" i="11"/>
  <c r="I6" i="11"/>
  <c r="W5" i="11"/>
  <c r="U5" i="11"/>
  <c r="O5" i="11"/>
  <c r="I5" i="11"/>
  <c r="V38" i="10"/>
  <c r="U38" i="10"/>
  <c r="O38" i="10"/>
  <c r="P38" i="10" s="1"/>
  <c r="N38" i="10"/>
  <c r="H38" i="10"/>
  <c r="I38" i="10" s="1"/>
  <c r="J38" i="10" s="1"/>
  <c r="W38" i="10" s="1"/>
  <c r="V37" i="10"/>
  <c r="U37" i="10"/>
  <c r="P37" i="10"/>
  <c r="O37" i="10"/>
  <c r="N37" i="10"/>
  <c r="H37" i="10"/>
  <c r="I37" i="10" s="1"/>
  <c r="J37" i="10" s="1"/>
  <c r="U36" i="10"/>
  <c r="V36" i="10" s="1"/>
  <c r="N36" i="10"/>
  <c r="O36" i="10" s="1"/>
  <c r="P36" i="10" s="1"/>
  <c r="I36" i="10"/>
  <c r="J36" i="10" s="1"/>
  <c r="H36" i="10"/>
  <c r="V35" i="10"/>
  <c r="U35" i="10"/>
  <c r="N35" i="10"/>
  <c r="O35" i="10" s="1"/>
  <c r="P35" i="10" s="1"/>
  <c r="J35" i="10"/>
  <c r="I35" i="10"/>
  <c r="H35" i="10"/>
  <c r="V34" i="10"/>
  <c r="U34" i="10"/>
  <c r="N34" i="10"/>
  <c r="O34" i="10" s="1"/>
  <c r="P34" i="10" s="1"/>
  <c r="H34" i="10"/>
  <c r="I34" i="10" s="1"/>
  <c r="J34" i="10" s="1"/>
  <c r="W34" i="10" s="1"/>
  <c r="T33" i="10"/>
  <c r="U33" i="10" s="1"/>
  <c r="V33" i="10" s="1"/>
  <c r="N33" i="10"/>
  <c r="O33" i="10" s="1"/>
  <c r="P33" i="10" s="1"/>
  <c r="J33" i="10"/>
  <c r="W33" i="10" s="1"/>
  <c r="I33" i="10"/>
  <c r="H33" i="10"/>
  <c r="U32" i="10"/>
  <c r="V32" i="10" s="1"/>
  <c r="N32" i="10"/>
  <c r="O32" i="10" s="1"/>
  <c r="P32" i="10" s="1"/>
  <c r="H32" i="10"/>
  <c r="I32" i="10" s="1"/>
  <c r="J32" i="10" s="1"/>
  <c r="V31" i="10"/>
  <c r="U31" i="10"/>
  <c r="O31" i="10"/>
  <c r="P31" i="10" s="1"/>
  <c r="N31" i="10"/>
  <c r="H31" i="10"/>
  <c r="I31" i="10" s="1"/>
  <c r="J31" i="10" s="1"/>
  <c r="U30" i="10"/>
  <c r="V30" i="10" s="1"/>
  <c r="P30" i="10"/>
  <c r="O30" i="10"/>
  <c r="N30" i="10"/>
  <c r="H30" i="10"/>
  <c r="I30" i="10" s="1"/>
  <c r="J30" i="10" s="1"/>
  <c r="U29" i="10"/>
  <c r="V29" i="10" s="1"/>
  <c r="N29" i="10"/>
  <c r="O29" i="10" s="1"/>
  <c r="P29" i="10" s="1"/>
  <c r="I29" i="10"/>
  <c r="J29" i="10" s="1"/>
  <c r="H29" i="10"/>
  <c r="V28" i="10"/>
  <c r="U28" i="10"/>
  <c r="N28" i="10"/>
  <c r="O28" i="10" s="1"/>
  <c r="P28" i="10" s="1"/>
  <c r="H28" i="10"/>
  <c r="I28" i="10" s="1"/>
  <c r="J28" i="10" s="1"/>
  <c r="V27" i="10"/>
  <c r="U27" i="10"/>
  <c r="N27" i="10"/>
  <c r="O27" i="10" s="1"/>
  <c r="P27" i="10" s="1"/>
  <c r="H27" i="10"/>
  <c r="I27" i="10" s="1"/>
  <c r="J27" i="10" s="1"/>
  <c r="W27" i="10" s="1"/>
  <c r="U26" i="10"/>
  <c r="V26" i="10" s="1"/>
  <c r="O26" i="10"/>
  <c r="P26" i="10" s="1"/>
  <c r="N26" i="10"/>
  <c r="I26" i="10"/>
  <c r="J26" i="10" s="1"/>
  <c r="H26" i="10"/>
  <c r="T25" i="10"/>
  <c r="U25" i="10" s="1"/>
  <c r="V25" i="10" s="1"/>
  <c r="N25" i="10"/>
  <c r="O25" i="10" s="1"/>
  <c r="P25" i="10" s="1"/>
  <c r="H25" i="10"/>
  <c r="I25" i="10" s="1"/>
  <c r="J25" i="10" s="1"/>
  <c r="W25" i="10" s="1"/>
  <c r="V24" i="10"/>
  <c r="U24" i="10"/>
  <c r="O24" i="10"/>
  <c r="P24" i="10" s="1"/>
  <c r="N24" i="10"/>
  <c r="H24" i="10"/>
  <c r="I24" i="10" s="1"/>
  <c r="J24" i="10" s="1"/>
  <c r="U23" i="10"/>
  <c r="V23" i="10" s="1"/>
  <c r="P23" i="10"/>
  <c r="O23" i="10"/>
  <c r="N23" i="10"/>
  <c r="H23" i="10"/>
  <c r="I23" i="10" s="1"/>
  <c r="J23" i="10" s="1"/>
  <c r="U22" i="10"/>
  <c r="V22" i="10" s="1"/>
  <c r="N22" i="10"/>
  <c r="O22" i="10" s="1"/>
  <c r="P22" i="10" s="1"/>
  <c r="J22" i="10"/>
  <c r="H22" i="10"/>
  <c r="U21" i="10"/>
  <c r="V21" i="10" s="1"/>
  <c r="T21" i="10"/>
  <c r="N21" i="10"/>
  <c r="O21" i="10" s="1"/>
  <c r="P21" i="10" s="1"/>
  <c r="H21" i="10"/>
  <c r="I21" i="10" s="1"/>
  <c r="J21" i="10" s="1"/>
  <c r="V20" i="10"/>
  <c r="U20" i="10"/>
  <c r="N20" i="10"/>
  <c r="O20" i="10" s="1"/>
  <c r="P20" i="10" s="1"/>
  <c r="H20" i="10"/>
  <c r="I20" i="10" s="1"/>
  <c r="J20" i="10" s="1"/>
  <c r="W20" i="10" s="1"/>
  <c r="U19" i="10"/>
  <c r="V19" i="10" s="1"/>
  <c r="O19" i="10"/>
  <c r="P19" i="10" s="1"/>
  <c r="N19" i="10"/>
  <c r="I19" i="10"/>
  <c r="J19" i="10" s="1"/>
  <c r="H19" i="10"/>
  <c r="U18" i="10"/>
  <c r="V18" i="10" s="1"/>
  <c r="N18" i="10"/>
  <c r="O18" i="10" s="1"/>
  <c r="P18" i="10" s="1"/>
  <c r="J18" i="10"/>
  <c r="W18" i="10" s="1"/>
  <c r="I18" i="10"/>
  <c r="H18" i="10"/>
  <c r="U17" i="10"/>
  <c r="V17" i="10" s="1"/>
  <c r="T17" i="10"/>
  <c r="O17" i="10"/>
  <c r="P17" i="10" s="1"/>
  <c r="N17" i="10"/>
  <c r="H17" i="10"/>
  <c r="I17" i="10" s="1"/>
  <c r="J17" i="10" s="1"/>
  <c r="U16" i="10"/>
  <c r="V16" i="10" s="1"/>
  <c r="P16" i="10"/>
  <c r="O16" i="10"/>
  <c r="N16" i="10"/>
  <c r="H16" i="10"/>
  <c r="I16" i="10" s="1"/>
  <c r="J16" i="10" s="1"/>
  <c r="U15" i="10"/>
  <c r="V15" i="10" s="1"/>
  <c r="N15" i="10"/>
  <c r="O15" i="10" s="1"/>
  <c r="P15" i="10" s="1"/>
  <c r="I15" i="10"/>
  <c r="J15" i="10" s="1"/>
  <c r="H15" i="10"/>
  <c r="V14" i="10"/>
  <c r="U14" i="10"/>
  <c r="T14" i="10"/>
  <c r="N14" i="10"/>
  <c r="O14" i="10" s="1"/>
  <c r="P14" i="10" s="1"/>
  <c r="H14" i="10"/>
  <c r="I14" i="10" s="1"/>
  <c r="J14" i="10" s="1"/>
  <c r="T13" i="10"/>
  <c r="U13" i="10" s="1"/>
  <c r="V13" i="10" s="1"/>
  <c r="N13" i="10"/>
  <c r="O13" i="10" s="1"/>
  <c r="P13" i="10" s="1"/>
  <c r="J13" i="10"/>
  <c r="W13" i="10" s="1"/>
  <c r="I13" i="10"/>
  <c r="H13" i="10"/>
  <c r="U12" i="10"/>
  <c r="V12" i="10" s="1"/>
  <c r="N12" i="10"/>
  <c r="O12" i="10" s="1"/>
  <c r="P12" i="10" s="1"/>
  <c r="H12" i="10"/>
  <c r="I12" i="10" s="1"/>
  <c r="J12" i="10" s="1"/>
  <c r="W12" i="10" s="1"/>
  <c r="V11" i="10"/>
  <c r="U11" i="10"/>
  <c r="O11" i="10"/>
  <c r="P11" i="10" s="1"/>
  <c r="N11" i="10"/>
  <c r="H11" i="10"/>
  <c r="I11" i="10" s="1"/>
  <c r="J11" i="10" s="1"/>
  <c r="W11" i="10" s="1"/>
  <c r="T10" i="10"/>
  <c r="U10" i="10" s="1"/>
  <c r="V10" i="10" s="1"/>
  <c r="N10" i="10"/>
  <c r="O10" i="10" s="1"/>
  <c r="P10" i="10" s="1"/>
  <c r="I10" i="10"/>
  <c r="J10" i="10" s="1"/>
  <c r="W10" i="10" s="1"/>
  <c r="H10" i="10"/>
  <c r="V9" i="10"/>
  <c r="U9" i="10"/>
  <c r="N9" i="10"/>
  <c r="O9" i="10" s="1"/>
  <c r="P9" i="10" s="1"/>
  <c r="H9" i="10"/>
  <c r="I9" i="10" s="1"/>
  <c r="J9" i="10" s="1"/>
  <c r="V8" i="10"/>
  <c r="U8" i="10"/>
  <c r="N8" i="10"/>
  <c r="O8" i="10" s="1"/>
  <c r="P8" i="10" s="1"/>
  <c r="H8" i="10"/>
  <c r="I8" i="10" s="1"/>
  <c r="J8" i="10" s="1"/>
  <c r="W8" i="10" s="1"/>
  <c r="U7" i="10"/>
  <c r="V7" i="10" s="1"/>
  <c r="O7" i="10"/>
  <c r="P7" i="10" s="1"/>
  <c r="N7" i="10"/>
  <c r="I7" i="10"/>
  <c r="J7" i="10" s="1"/>
  <c r="H7" i="10"/>
  <c r="T6" i="10"/>
  <c r="U6" i="10" s="1"/>
  <c r="V6" i="10" s="1"/>
  <c r="N6" i="10"/>
  <c r="O6" i="10" s="1"/>
  <c r="P6" i="10" s="1"/>
  <c r="H6" i="10"/>
  <c r="I6" i="10" s="1"/>
  <c r="J6" i="10" s="1"/>
  <c r="V5" i="10"/>
  <c r="U5" i="10"/>
  <c r="O5" i="10"/>
  <c r="P5" i="10" s="1"/>
  <c r="N5" i="10"/>
  <c r="H5" i="10"/>
  <c r="I5" i="10" s="1"/>
  <c r="J5" i="10" s="1"/>
  <c r="T4" i="10"/>
  <c r="U4" i="10" s="1"/>
  <c r="V4" i="10" s="1"/>
  <c r="N4" i="10"/>
  <c r="O4" i="10" s="1"/>
  <c r="P4" i="10" s="1"/>
  <c r="I4" i="10"/>
  <c r="J4" i="10" s="1"/>
  <c r="H4" i="10"/>
  <c r="W50" i="9"/>
  <c r="X50" i="9" s="1"/>
  <c r="W49" i="9"/>
  <c r="W48" i="9"/>
  <c r="W47" i="9"/>
  <c r="W46" i="9"/>
  <c r="X46" i="9" s="1"/>
  <c r="W45" i="9"/>
  <c r="W44" i="9"/>
  <c r="W43" i="9"/>
  <c r="W42" i="9"/>
  <c r="W41" i="9"/>
  <c r="W40" i="9"/>
  <c r="W39" i="9"/>
  <c r="W38" i="9"/>
  <c r="X38" i="9" s="1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X22" i="9" s="1"/>
  <c r="W21" i="9"/>
  <c r="W20" i="9"/>
  <c r="W19" i="9"/>
  <c r="W18" i="9"/>
  <c r="W17" i="9"/>
  <c r="W16" i="9"/>
  <c r="W15" i="9"/>
  <c r="W14" i="9"/>
  <c r="X37" i="9" s="1"/>
  <c r="W13" i="9"/>
  <c r="W12" i="9"/>
  <c r="X11" i="9"/>
  <c r="W11" i="9"/>
  <c r="W10" i="9"/>
  <c r="X41" i="9" s="1"/>
  <c r="U38" i="13"/>
  <c r="O38" i="13"/>
  <c r="I38" i="13"/>
  <c r="U37" i="13"/>
  <c r="O37" i="13"/>
  <c r="I37" i="13"/>
  <c r="U36" i="13"/>
  <c r="O36" i="13"/>
  <c r="I36" i="13"/>
  <c r="U35" i="13"/>
  <c r="O35" i="13"/>
  <c r="I35" i="13"/>
  <c r="U34" i="13"/>
  <c r="O34" i="13"/>
  <c r="I34" i="13"/>
  <c r="U33" i="13"/>
  <c r="O33" i="13"/>
  <c r="I33" i="13"/>
  <c r="U32" i="13"/>
  <c r="O32" i="13"/>
  <c r="I32" i="13"/>
  <c r="U31" i="13"/>
  <c r="O31" i="13"/>
  <c r="I31" i="13"/>
  <c r="U30" i="13"/>
  <c r="O30" i="13"/>
  <c r="I30" i="13"/>
  <c r="U29" i="13"/>
  <c r="O29" i="13"/>
  <c r="I29" i="13"/>
  <c r="U28" i="13"/>
  <c r="O28" i="13"/>
  <c r="I28" i="13"/>
  <c r="U27" i="13"/>
  <c r="O27" i="13"/>
  <c r="I27" i="13"/>
  <c r="U26" i="13"/>
  <c r="O26" i="13"/>
  <c r="I26" i="13"/>
  <c r="U25" i="13"/>
  <c r="O25" i="13"/>
  <c r="I25" i="13"/>
  <c r="U24" i="13"/>
  <c r="O24" i="13"/>
  <c r="I24" i="13"/>
  <c r="U23" i="13"/>
  <c r="O23" i="13"/>
  <c r="I23" i="13"/>
  <c r="U22" i="13"/>
  <c r="O22" i="13"/>
  <c r="I22" i="13"/>
  <c r="U21" i="13"/>
  <c r="O21" i="13"/>
  <c r="I21" i="13"/>
  <c r="U20" i="13"/>
  <c r="O20" i="13"/>
  <c r="I20" i="13"/>
  <c r="U19" i="13"/>
  <c r="O19" i="13"/>
  <c r="I19" i="13"/>
  <c r="U18" i="13"/>
  <c r="O18" i="13"/>
  <c r="I18" i="13"/>
  <c r="U17" i="13"/>
  <c r="O17" i="13"/>
  <c r="I17" i="13"/>
  <c r="U16" i="13"/>
  <c r="O16" i="13"/>
  <c r="I16" i="13"/>
  <c r="U15" i="13"/>
  <c r="O15" i="13"/>
  <c r="I15" i="13"/>
  <c r="U14" i="13"/>
  <c r="O14" i="13"/>
  <c r="I14" i="13"/>
  <c r="U13" i="13"/>
  <c r="O13" i="13"/>
  <c r="I13" i="13"/>
  <c r="U12" i="13"/>
  <c r="O12" i="13"/>
  <c r="I12" i="13"/>
  <c r="U11" i="13"/>
  <c r="O11" i="13"/>
  <c r="I11" i="13"/>
  <c r="U10" i="13"/>
  <c r="O10" i="13"/>
  <c r="I10" i="13"/>
  <c r="U9" i="13"/>
  <c r="O9" i="13"/>
  <c r="I9" i="13"/>
  <c r="U8" i="13"/>
  <c r="O8" i="13"/>
  <c r="I8" i="13"/>
  <c r="U7" i="13"/>
  <c r="O7" i="13"/>
  <c r="I7" i="13"/>
  <c r="U6" i="13"/>
  <c r="O6" i="13"/>
  <c r="I6" i="13"/>
  <c r="U5" i="13"/>
  <c r="O5" i="13"/>
  <c r="I5" i="13"/>
  <c r="U4" i="13"/>
  <c r="O4" i="13"/>
  <c r="I4" i="13"/>
  <c r="U3" i="13"/>
  <c r="O3" i="13"/>
  <c r="I3" i="13"/>
  <c r="T65" i="7"/>
  <c r="V65" i="7" s="1"/>
  <c r="N65" i="7"/>
  <c r="O65" i="7" s="1"/>
  <c r="H65" i="7"/>
  <c r="I65" i="7" s="1"/>
  <c r="T64" i="7"/>
  <c r="U64" i="7" s="1"/>
  <c r="N64" i="7"/>
  <c r="O64" i="7" s="1"/>
  <c r="H64" i="7"/>
  <c r="J64" i="7" s="1"/>
  <c r="V63" i="7"/>
  <c r="T63" i="7"/>
  <c r="U63" i="7" s="1"/>
  <c r="N63" i="7"/>
  <c r="P63" i="7" s="1"/>
  <c r="H63" i="7"/>
  <c r="T62" i="7"/>
  <c r="U62" i="7" s="1"/>
  <c r="N62" i="7"/>
  <c r="H62" i="7"/>
  <c r="T61" i="7"/>
  <c r="N61" i="7"/>
  <c r="H61" i="7"/>
  <c r="J61" i="7" s="1"/>
  <c r="T60" i="7"/>
  <c r="N60" i="7"/>
  <c r="P60" i="7" s="1"/>
  <c r="H60" i="7"/>
  <c r="I60" i="7" s="1"/>
  <c r="T59" i="7"/>
  <c r="V59" i="7" s="1"/>
  <c r="N59" i="7"/>
  <c r="P59" i="7" s="1"/>
  <c r="H59" i="7"/>
  <c r="J59" i="7" s="1"/>
  <c r="T58" i="7"/>
  <c r="U58" i="7" s="1"/>
  <c r="N58" i="7"/>
  <c r="P58" i="7" s="1"/>
  <c r="H58" i="7"/>
  <c r="I58" i="7" s="1"/>
  <c r="T57" i="7"/>
  <c r="V57" i="7" s="1"/>
  <c r="N57" i="7"/>
  <c r="O57" i="7" s="1"/>
  <c r="H57" i="7"/>
  <c r="I57" i="7" s="1"/>
  <c r="T56" i="7"/>
  <c r="U56" i="7" s="1"/>
  <c r="N56" i="7"/>
  <c r="O56" i="7" s="1"/>
  <c r="H56" i="7"/>
  <c r="J56" i="7" s="1"/>
  <c r="T55" i="7"/>
  <c r="U55" i="7" s="1"/>
  <c r="N55" i="7"/>
  <c r="P55" i="7" s="1"/>
  <c r="H55" i="7"/>
  <c r="T54" i="7"/>
  <c r="U54" i="7" s="1"/>
  <c r="N54" i="7"/>
  <c r="H54" i="7"/>
  <c r="T53" i="7"/>
  <c r="N53" i="7"/>
  <c r="H53" i="7"/>
  <c r="J53" i="7" s="1"/>
  <c r="T52" i="7"/>
  <c r="N52" i="7"/>
  <c r="P52" i="7" s="1"/>
  <c r="J52" i="7"/>
  <c r="H52" i="7"/>
  <c r="I52" i="7" s="1"/>
  <c r="T51" i="7"/>
  <c r="U51" i="7" s="1"/>
  <c r="N51" i="7"/>
  <c r="P51" i="7" s="1"/>
  <c r="H51" i="7"/>
  <c r="J51" i="7" s="1"/>
  <c r="T50" i="7"/>
  <c r="U50" i="7" s="1"/>
  <c r="N50" i="7"/>
  <c r="P50" i="7" s="1"/>
  <c r="H50" i="7"/>
  <c r="I50" i="7" s="1"/>
  <c r="T49" i="7"/>
  <c r="V49" i="7" s="1"/>
  <c r="N49" i="7"/>
  <c r="O49" i="7" s="1"/>
  <c r="H49" i="7"/>
  <c r="I49" i="7" s="1"/>
  <c r="T48" i="7"/>
  <c r="U48" i="7" s="1"/>
  <c r="N48" i="7"/>
  <c r="O48" i="7" s="1"/>
  <c r="H48" i="7"/>
  <c r="J48" i="7" s="1"/>
  <c r="T47" i="7"/>
  <c r="U47" i="7" s="1"/>
  <c r="N47" i="7"/>
  <c r="P47" i="7" s="1"/>
  <c r="H47" i="7"/>
  <c r="T46" i="7"/>
  <c r="U46" i="7" s="1"/>
  <c r="N46" i="7"/>
  <c r="H46" i="7"/>
  <c r="T45" i="7"/>
  <c r="N45" i="7"/>
  <c r="H45" i="7"/>
  <c r="I45" i="7" s="1"/>
  <c r="T44" i="7"/>
  <c r="N44" i="7"/>
  <c r="O44" i="7" s="1"/>
  <c r="H44" i="7"/>
  <c r="J44" i="7" s="1"/>
  <c r="T43" i="7"/>
  <c r="U43" i="7" s="1"/>
  <c r="N43" i="7"/>
  <c r="O43" i="7" s="1"/>
  <c r="H43" i="7"/>
  <c r="J43" i="7" s="1"/>
  <c r="T42" i="7"/>
  <c r="U42" i="7" s="1"/>
  <c r="N42" i="7"/>
  <c r="P42" i="7" s="1"/>
  <c r="H42" i="7"/>
  <c r="T41" i="7"/>
  <c r="V41" i="7" s="1"/>
  <c r="N41" i="7"/>
  <c r="H41" i="7"/>
  <c r="I41" i="7" s="1"/>
  <c r="T40" i="7"/>
  <c r="N40" i="7"/>
  <c r="O40" i="7" s="1"/>
  <c r="H40" i="7"/>
  <c r="I40" i="7" s="1"/>
  <c r="T39" i="7"/>
  <c r="U39" i="7" s="1"/>
  <c r="N39" i="7"/>
  <c r="P39" i="7" s="1"/>
  <c r="H39" i="7"/>
  <c r="J39" i="7" s="1"/>
  <c r="T38" i="7"/>
  <c r="U38" i="7" s="1"/>
  <c r="N38" i="7"/>
  <c r="P38" i="7" s="1"/>
  <c r="H38" i="7"/>
  <c r="T37" i="7"/>
  <c r="V37" i="7" s="1"/>
  <c r="N37" i="7"/>
  <c r="H37" i="7"/>
  <c r="I37" i="7" s="1"/>
  <c r="T36" i="7"/>
  <c r="N36" i="7"/>
  <c r="O36" i="7" s="1"/>
  <c r="H36" i="7"/>
  <c r="J36" i="7" s="1"/>
  <c r="T35" i="7"/>
  <c r="U35" i="7" s="1"/>
  <c r="N35" i="7"/>
  <c r="O35" i="7" s="1"/>
  <c r="H35" i="7"/>
  <c r="J35" i="7" s="1"/>
  <c r="T34" i="7"/>
  <c r="V34" i="7" s="1"/>
  <c r="N34" i="7"/>
  <c r="P34" i="7" s="1"/>
  <c r="H34" i="7"/>
  <c r="T33" i="7"/>
  <c r="V33" i="7" s="1"/>
  <c r="N33" i="7"/>
  <c r="H33" i="7"/>
  <c r="I33" i="7" s="1"/>
  <c r="T32" i="7"/>
  <c r="N32" i="7"/>
  <c r="O32" i="7" s="1"/>
  <c r="H32" i="7"/>
  <c r="I32" i="7" s="1"/>
  <c r="T31" i="7"/>
  <c r="U31" i="7" s="1"/>
  <c r="N31" i="7"/>
  <c r="P31" i="7" s="1"/>
  <c r="H31" i="7"/>
  <c r="J31" i="7" s="1"/>
  <c r="T30" i="7"/>
  <c r="V30" i="7" s="1"/>
  <c r="N30" i="7"/>
  <c r="P30" i="7" s="1"/>
  <c r="H30" i="7"/>
  <c r="T29" i="7"/>
  <c r="V29" i="7" s="1"/>
  <c r="N29" i="7"/>
  <c r="H29" i="7"/>
  <c r="J29" i="7" s="1"/>
  <c r="T28" i="7"/>
  <c r="N28" i="7"/>
  <c r="P28" i="7" s="1"/>
  <c r="H28" i="7"/>
  <c r="I28" i="7" s="1"/>
  <c r="T27" i="7"/>
  <c r="V27" i="7" s="1"/>
  <c r="N27" i="7"/>
  <c r="O27" i="7" s="1"/>
  <c r="H27" i="7"/>
  <c r="J27" i="7" s="1"/>
  <c r="T26" i="7"/>
  <c r="V26" i="7" s="1"/>
  <c r="N26" i="7"/>
  <c r="P26" i="7" s="1"/>
  <c r="H26" i="7"/>
  <c r="T25" i="7"/>
  <c r="V25" i="7" s="1"/>
  <c r="N25" i="7"/>
  <c r="H25" i="7"/>
  <c r="I25" i="7" s="1"/>
  <c r="T24" i="7"/>
  <c r="N24" i="7"/>
  <c r="O24" i="7" s="1"/>
  <c r="H24" i="7"/>
  <c r="J24" i="7" s="1"/>
  <c r="T23" i="7"/>
  <c r="U23" i="7" s="1"/>
  <c r="N23" i="7"/>
  <c r="P23" i="7" s="1"/>
  <c r="H23" i="7"/>
  <c r="J23" i="7" s="1"/>
  <c r="T22" i="7"/>
  <c r="V22" i="7" s="1"/>
  <c r="N22" i="7"/>
  <c r="P22" i="7" s="1"/>
  <c r="H22" i="7"/>
  <c r="J22" i="7" s="1"/>
  <c r="T21" i="7"/>
  <c r="V21" i="7" s="1"/>
  <c r="N21" i="7"/>
  <c r="P21" i="7" s="1"/>
  <c r="H21" i="7"/>
  <c r="I21" i="7" s="1"/>
  <c r="T20" i="7"/>
  <c r="V20" i="7" s="1"/>
  <c r="N20" i="7"/>
  <c r="P20" i="7" s="1"/>
  <c r="H20" i="7"/>
  <c r="J20" i="7" s="1"/>
  <c r="T19" i="7"/>
  <c r="V19" i="7" s="1"/>
  <c r="N19" i="7"/>
  <c r="P19" i="7" s="1"/>
  <c r="H19" i="7"/>
  <c r="J19" i="7" s="1"/>
  <c r="T18" i="7"/>
  <c r="U18" i="7" s="1"/>
  <c r="N18" i="7"/>
  <c r="P18" i="7" s="1"/>
  <c r="H18" i="7"/>
  <c r="J18" i="7" s="1"/>
  <c r="T17" i="7"/>
  <c r="V17" i="7" s="1"/>
  <c r="N17" i="7"/>
  <c r="O17" i="7" s="1"/>
  <c r="J17" i="7"/>
  <c r="H17" i="7"/>
  <c r="I17" i="7" s="1"/>
  <c r="T16" i="7"/>
  <c r="U16" i="7" s="1"/>
  <c r="N16" i="7"/>
  <c r="O16" i="7" s="1"/>
  <c r="H16" i="7"/>
  <c r="J16" i="7" s="1"/>
  <c r="V15" i="7"/>
  <c r="T15" i="7"/>
  <c r="U15" i="7" s="1"/>
  <c r="N15" i="7"/>
  <c r="P15" i="7" s="1"/>
  <c r="H15" i="7"/>
  <c r="J15" i="7" s="1"/>
  <c r="T14" i="7"/>
  <c r="V14" i="7" s="1"/>
  <c r="N14" i="7"/>
  <c r="P14" i="7" s="1"/>
  <c r="H14" i="7"/>
  <c r="J14" i="7" s="1"/>
  <c r="T13" i="7"/>
  <c r="V13" i="7" s="1"/>
  <c r="N13" i="7"/>
  <c r="P13" i="7" s="1"/>
  <c r="H13" i="7"/>
  <c r="J13" i="7" s="1"/>
  <c r="T12" i="7"/>
  <c r="V12" i="7" s="1"/>
  <c r="N12" i="7"/>
  <c r="P12" i="7" s="1"/>
  <c r="H12" i="7"/>
  <c r="I12" i="7" s="1"/>
  <c r="V11" i="7"/>
  <c r="T11" i="7"/>
  <c r="U11" i="7" s="1"/>
  <c r="N11" i="7"/>
  <c r="O11" i="7" s="1"/>
  <c r="H11" i="7"/>
  <c r="J11" i="7" s="1"/>
  <c r="U10" i="7"/>
  <c r="T10" i="7"/>
  <c r="V10" i="7" s="1"/>
  <c r="N10" i="7"/>
  <c r="P10" i="7" s="1"/>
  <c r="H10" i="7"/>
  <c r="I10" i="7" s="1"/>
  <c r="T9" i="7"/>
  <c r="V9" i="7" s="1"/>
  <c r="N9" i="7"/>
  <c r="O9" i="7" s="1"/>
  <c r="H9" i="7"/>
  <c r="I9" i="7" s="1"/>
  <c r="T8" i="7"/>
  <c r="U8" i="7" s="1"/>
  <c r="N8" i="7"/>
  <c r="O8" i="7" s="1"/>
  <c r="H8" i="7"/>
  <c r="J8" i="7" s="1"/>
  <c r="K2" i="19"/>
  <c r="U59" i="7" l="1"/>
  <c r="I8" i="7"/>
  <c r="J12" i="7"/>
  <c r="V18" i="7"/>
  <c r="J45" i="7"/>
  <c r="I64" i="7"/>
  <c r="J40" i="7"/>
  <c r="W12" i="7"/>
  <c r="I29" i="7"/>
  <c r="I36" i="7"/>
  <c r="O38" i="7"/>
  <c r="V8" i="7"/>
  <c r="U34" i="7"/>
  <c r="V58" i="7"/>
  <c r="O60" i="7"/>
  <c r="I13" i="7"/>
  <c r="I44" i="7"/>
  <c r="J28" i="7"/>
  <c r="U30" i="7"/>
  <c r="O52" i="7"/>
  <c r="P9" i="7"/>
  <c r="W18" i="7"/>
  <c r="J37" i="7"/>
  <c r="V38" i="7"/>
  <c r="V46" i="7"/>
  <c r="P48" i="7"/>
  <c r="I61" i="7"/>
  <c r="U12" i="7"/>
  <c r="U26" i="7"/>
  <c r="J57" i="7"/>
  <c r="J9" i="7"/>
  <c r="W9" i="7" s="1"/>
  <c r="O21" i="7"/>
  <c r="V42" i="7"/>
  <c r="V62" i="7"/>
  <c r="V16" i="7"/>
  <c r="O20" i="7"/>
  <c r="V35" i="7"/>
  <c r="V55" i="7"/>
  <c r="J65" i="7"/>
  <c r="P17" i="7"/>
  <c r="W17" i="7" s="1"/>
  <c r="O15" i="7"/>
  <c r="U27" i="7"/>
  <c r="U41" i="7"/>
  <c r="V43" i="7"/>
  <c r="O47" i="7"/>
  <c r="V51" i="7"/>
  <c r="W51" i="7" s="1"/>
  <c r="I14" i="7"/>
  <c r="I16" i="7"/>
  <c r="U19" i="7"/>
  <c r="J32" i="7"/>
  <c r="I20" i="7"/>
  <c r="P16" i="7"/>
  <c r="W16" i="7" s="1"/>
  <c r="J21" i="7"/>
  <c r="W21" i="7" s="1"/>
  <c r="U22" i="7"/>
  <c r="O26" i="7"/>
  <c r="P27" i="7"/>
  <c r="W27" i="7" s="1"/>
  <c r="O28" i="7"/>
  <c r="U29" i="7"/>
  <c r="O31" i="7"/>
  <c r="P32" i="7"/>
  <c r="O34" i="7"/>
  <c r="P35" i="7"/>
  <c r="P36" i="7"/>
  <c r="O39" i="7"/>
  <c r="P40" i="7"/>
  <c r="P43" i="7"/>
  <c r="P44" i="7"/>
  <c r="V50" i="7"/>
  <c r="I53" i="7"/>
  <c r="V54" i="7"/>
  <c r="I56" i="7"/>
  <c r="J60" i="7"/>
  <c r="J10" i="7"/>
  <c r="W10" i="7" s="1"/>
  <c r="P11" i="7"/>
  <c r="O12" i="7"/>
  <c r="O13" i="7"/>
  <c r="I18" i="7"/>
  <c r="O19" i="7"/>
  <c r="O42" i="7"/>
  <c r="V47" i="7"/>
  <c r="J49" i="7"/>
  <c r="U57" i="7"/>
  <c r="O59" i="7"/>
  <c r="O63" i="7"/>
  <c r="P64" i="7"/>
  <c r="W11" i="7"/>
  <c r="P8" i="7"/>
  <c r="W8" i="7" s="1"/>
  <c r="W14" i="7"/>
  <c r="O23" i="7"/>
  <c r="J25" i="7"/>
  <c r="V31" i="7"/>
  <c r="W31" i="7" s="1"/>
  <c r="J33" i="7"/>
  <c r="V39" i="7"/>
  <c r="W39" i="7" s="1"/>
  <c r="J41" i="7"/>
  <c r="W41" i="7" s="1"/>
  <c r="I48" i="7"/>
  <c r="O51" i="7"/>
  <c r="O55" i="7"/>
  <c r="P56" i="7"/>
  <c r="W22" i="7"/>
  <c r="U20" i="7"/>
  <c r="I22" i="7"/>
  <c r="V23" i="7"/>
  <c r="W23" i="7" s="1"/>
  <c r="I27" i="7"/>
  <c r="I35" i="7"/>
  <c r="U14" i="7"/>
  <c r="W19" i="7"/>
  <c r="I24" i="7"/>
  <c r="U37" i="7"/>
  <c r="W59" i="7"/>
  <c r="U65" i="7"/>
  <c r="W15" i="7"/>
  <c r="W20" i="7"/>
  <c r="W13" i="7"/>
  <c r="J30" i="7"/>
  <c r="W30" i="7" s="1"/>
  <c r="I30" i="7"/>
  <c r="O33" i="7"/>
  <c r="P33" i="7"/>
  <c r="W33" i="7" s="1"/>
  <c r="V36" i="7"/>
  <c r="U36" i="7"/>
  <c r="U32" i="7"/>
  <c r="V32" i="7"/>
  <c r="W32" i="7" s="1"/>
  <c r="P46" i="7"/>
  <c r="O46" i="7"/>
  <c r="V61" i="7"/>
  <c r="U61" i="7"/>
  <c r="X16" i="9"/>
  <c r="X21" i="9"/>
  <c r="X32" i="9"/>
  <c r="W9" i="10"/>
  <c r="W32" i="10"/>
  <c r="P29" i="7"/>
  <c r="W29" i="7" s="1"/>
  <c r="O29" i="7"/>
  <c r="W5" i="12"/>
  <c r="I5" i="12"/>
  <c r="U9" i="7"/>
  <c r="O10" i="7"/>
  <c r="I11" i="7"/>
  <c r="U17" i="7"/>
  <c r="O18" i="7"/>
  <c r="I19" i="7"/>
  <c r="O25" i="7"/>
  <c r="P25" i="7"/>
  <c r="U40" i="7"/>
  <c r="V40" i="7"/>
  <c r="I43" i="7"/>
  <c r="O50" i="7"/>
  <c r="V53" i="7"/>
  <c r="U53" i="7"/>
  <c r="V60" i="7"/>
  <c r="U60" i="7"/>
  <c r="J62" i="7"/>
  <c r="I62" i="7"/>
  <c r="X12" i="9"/>
  <c r="X17" i="9"/>
  <c r="X28" i="9"/>
  <c r="X33" i="9"/>
  <c r="X44" i="9"/>
  <c r="P53" i="7"/>
  <c r="O53" i="7"/>
  <c r="X27" i="9"/>
  <c r="X43" i="9"/>
  <c r="P37" i="7"/>
  <c r="O37" i="7"/>
  <c r="I42" i="7"/>
  <c r="J42" i="7"/>
  <c r="P62" i="7"/>
  <c r="O62" i="7"/>
  <c r="X18" i="9"/>
  <c r="X23" i="9"/>
  <c r="X34" i="9"/>
  <c r="X39" i="9"/>
  <c r="W4" i="10"/>
  <c r="W6" i="10"/>
  <c r="W15" i="10"/>
  <c r="W17" i="10"/>
  <c r="W29" i="10"/>
  <c r="W31" i="10"/>
  <c r="I34" i="7"/>
  <c r="J34" i="7"/>
  <c r="W34" i="7" s="1"/>
  <c r="J55" i="7"/>
  <c r="W55" i="7" s="1"/>
  <c r="I55" i="7"/>
  <c r="V28" i="7"/>
  <c r="W28" i="7" s="1"/>
  <c r="U28" i="7"/>
  <c r="P24" i="7"/>
  <c r="U25" i="7"/>
  <c r="I31" i="7"/>
  <c r="P45" i="7"/>
  <c r="O45" i="7"/>
  <c r="J47" i="7"/>
  <c r="I47" i="7"/>
  <c r="V52" i="7"/>
  <c r="W52" i="7" s="1"/>
  <c r="U52" i="7"/>
  <c r="J54" i="7"/>
  <c r="I54" i="7"/>
  <c r="I59" i="7"/>
  <c r="X13" i="9"/>
  <c r="X24" i="9"/>
  <c r="X29" i="9"/>
  <c r="X40" i="9"/>
  <c r="X45" i="9"/>
  <c r="W22" i="10"/>
  <c r="W24" i="10"/>
  <c r="W36" i="10"/>
  <c r="W14" i="10"/>
  <c r="W26" i="10"/>
  <c r="U24" i="7"/>
  <c r="V24" i="7"/>
  <c r="V45" i="7"/>
  <c r="U45" i="7"/>
  <c r="P54" i="7"/>
  <c r="O54" i="7"/>
  <c r="X14" i="9"/>
  <c r="X19" i="9"/>
  <c r="X30" i="9"/>
  <c r="X35" i="9"/>
  <c r="U13" i="7"/>
  <c r="O14" i="7"/>
  <c r="I15" i="7"/>
  <c r="U21" i="7"/>
  <c r="O22" i="7"/>
  <c r="I23" i="7"/>
  <c r="I26" i="7"/>
  <c r="J26" i="7"/>
  <c r="W26" i="7" s="1"/>
  <c r="I39" i="7"/>
  <c r="U49" i="7"/>
  <c r="X20" i="9"/>
  <c r="X25" i="9"/>
  <c r="X36" i="9"/>
  <c r="W5" i="10"/>
  <c r="W16" i="10"/>
  <c r="W19" i="10"/>
  <c r="W28" i="10"/>
  <c r="W30" i="10"/>
  <c r="W13" i="12"/>
  <c r="I13" i="12"/>
  <c r="O30" i="7"/>
  <c r="U33" i="7"/>
  <c r="J38" i="7"/>
  <c r="I38" i="7"/>
  <c r="O41" i="7"/>
  <c r="P41" i="7"/>
  <c r="V44" i="7"/>
  <c r="U44" i="7"/>
  <c r="J46" i="7"/>
  <c r="I46" i="7"/>
  <c r="I51" i="7"/>
  <c r="O58" i="7"/>
  <c r="P61" i="7"/>
  <c r="O61" i="7"/>
  <c r="J63" i="7"/>
  <c r="W63" i="7" s="1"/>
  <c r="I63" i="7"/>
  <c r="X47" i="9"/>
  <c r="X10" i="9"/>
  <c r="X49" i="9"/>
  <c r="X15" i="9"/>
  <c r="X26" i="9"/>
  <c r="X31" i="9"/>
  <c r="X42" i="9"/>
  <c r="X48" i="9"/>
  <c r="W7" i="10"/>
  <c r="W21" i="10"/>
  <c r="W23" i="10"/>
  <c r="W35" i="10"/>
  <c r="W37" i="10"/>
  <c r="V48" i="7"/>
  <c r="P49" i="7"/>
  <c r="J50" i="7"/>
  <c r="W50" i="7" s="1"/>
  <c r="V56" i="7"/>
  <c r="P57" i="7"/>
  <c r="W57" i="7" s="1"/>
  <c r="J58" i="7"/>
  <c r="W58" i="7" s="1"/>
  <c r="V64" i="7"/>
  <c r="P65" i="7"/>
  <c r="W4" i="12"/>
  <c r="I8" i="12"/>
  <c r="W12" i="12"/>
  <c r="I15" i="12"/>
  <c r="W37" i="7" l="1"/>
  <c r="W35" i="7"/>
  <c r="W61" i="7"/>
  <c r="W65" i="7"/>
  <c r="W38" i="7"/>
  <c r="X27" i="7" s="1"/>
  <c r="W40" i="7"/>
  <c r="W47" i="7"/>
  <c r="W53" i="7"/>
  <c r="W24" i="7"/>
  <c r="W42" i="7"/>
  <c r="W36" i="7"/>
  <c r="W25" i="7"/>
  <c r="W48" i="7"/>
  <c r="W43" i="7"/>
  <c r="W64" i="7"/>
  <c r="W56" i="7"/>
  <c r="W62" i="7"/>
  <c r="W49" i="7"/>
  <c r="W44" i="7"/>
  <c r="W45" i="7"/>
  <c r="W60" i="7"/>
  <c r="X60" i="7" s="1"/>
  <c r="W54" i="7"/>
  <c r="W46" i="7"/>
  <c r="X19" i="7"/>
  <c r="X46" i="7" l="1"/>
  <c r="X56" i="7"/>
  <c r="X17" i="7"/>
  <c r="X10" i="7"/>
  <c r="X24" i="7"/>
  <c r="X20" i="7"/>
  <c r="X9" i="7"/>
  <c r="X11" i="7"/>
  <c r="X51" i="7"/>
  <c r="X18" i="7"/>
  <c r="X40" i="7"/>
  <c r="X31" i="7"/>
  <c r="X64" i="7"/>
  <c r="X16" i="7"/>
  <c r="X37" i="7"/>
  <c r="X15" i="7"/>
  <c r="X23" i="7"/>
  <c r="X21" i="7"/>
  <c r="X13" i="7"/>
  <c r="X29" i="7"/>
  <c r="X59" i="7"/>
  <c r="X50" i="7"/>
  <c r="X43" i="7"/>
  <c r="X52" i="7"/>
  <c r="X34" i="7"/>
  <c r="X25" i="7"/>
  <c r="X14" i="7"/>
  <c r="X63" i="7"/>
  <c r="X30" i="7"/>
  <c r="X22" i="7"/>
  <c r="X39" i="7"/>
  <c r="X32" i="7"/>
  <c r="X62" i="7"/>
  <c r="X38" i="7"/>
  <c r="X42" i="7"/>
  <c r="X36" i="7"/>
  <c r="X33" i="7"/>
  <c r="X58" i="7"/>
  <c r="X47" i="7"/>
  <c r="X41" i="7"/>
  <c r="X35" i="7"/>
  <c r="X12" i="7"/>
  <c r="X65" i="7"/>
  <c r="X53" i="7"/>
  <c r="X49" i="7"/>
  <c r="X8" i="7"/>
  <c r="X26" i="7"/>
  <c r="X55" i="7"/>
  <c r="X48" i="7"/>
  <c r="X61" i="7"/>
  <c r="X28" i="7"/>
  <c r="X54" i="7"/>
  <c r="X44" i="7"/>
  <c r="X45" i="7"/>
  <c r="X57" i="7"/>
</calcChain>
</file>

<file path=xl/sharedStrings.xml><?xml version="1.0" encoding="utf-8"?>
<sst xmlns="http://schemas.openxmlformats.org/spreadsheetml/2006/main" count="1214" uniqueCount="380">
  <si>
    <r>
      <rPr>
        <sz val="11"/>
        <color rgb="FF000000"/>
        <rFont val="微软雅黑"/>
        <charset val="134"/>
      </rPr>
      <t>方向</t>
    </r>
  </si>
  <si>
    <r>
      <rPr>
        <sz val="11"/>
        <color rgb="FF000000"/>
        <rFont val="等线"/>
        <charset val="134"/>
      </rPr>
      <t>工艺学硕</t>
    </r>
  </si>
  <si>
    <r>
      <rPr>
        <sz val="11"/>
        <color rgb="FF000000"/>
        <rFont val="等线"/>
        <charset val="134"/>
      </rPr>
      <t>工艺专硕</t>
    </r>
  </si>
  <si>
    <r>
      <rPr>
        <sz val="11"/>
        <color rgb="FF000000"/>
        <rFont val="等线"/>
        <charset val="134"/>
      </rPr>
      <t>催化学硕</t>
    </r>
  </si>
  <si>
    <r>
      <rPr>
        <sz val="11"/>
        <color rgb="FF000000"/>
        <rFont val="等线"/>
        <charset val="134"/>
      </rPr>
      <t>催化专硕</t>
    </r>
  </si>
  <si>
    <r>
      <rPr>
        <sz val="11"/>
        <color rgb="FF000000"/>
        <rFont val="等线"/>
        <charset val="134"/>
      </rPr>
      <t>工程学硕</t>
    </r>
  </si>
  <si>
    <r>
      <rPr>
        <sz val="11"/>
        <color rgb="FF000000"/>
        <rFont val="等线"/>
        <charset val="134"/>
      </rPr>
      <t>工程专硕</t>
    </r>
  </si>
  <si>
    <r>
      <rPr>
        <sz val="11"/>
        <color rgb="FF000000"/>
        <rFont val="等线"/>
        <charset val="134"/>
      </rPr>
      <t>环境学硕</t>
    </r>
  </si>
  <si>
    <r>
      <rPr>
        <sz val="11"/>
        <color rgb="FF000000"/>
        <rFont val="等线"/>
        <charset val="134"/>
      </rPr>
      <t>环境专硕</t>
    </r>
  </si>
  <si>
    <r>
      <rPr>
        <sz val="11"/>
        <color rgb="FF000000"/>
        <rFont val="等线"/>
        <charset val="134"/>
      </rPr>
      <t>国际班</t>
    </r>
  </si>
  <si>
    <r>
      <rPr>
        <sz val="11"/>
        <color rgb="FF000000"/>
        <rFont val="等线"/>
        <charset val="134"/>
      </rPr>
      <t>总计</t>
    </r>
  </si>
  <si>
    <r>
      <rPr>
        <sz val="11"/>
        <color rgb="FF000000"/>
        <rFont val="等线"/>
        <charset val="134"/>
      </rPr>
      <t>人数</t>
    </r>
  </si>
  <si>
    <t>序号</t>
  </si>
  <si>
    <t>学号</t>
  </si>
  <si>
    <t>姓名</t>
  </si>
  <si>
    <t>方向</t>
  </si>
  <si>
    <t>德育成绩</t>
  </si>
  <si>
    <t>智育成绩</t>
  </si>
  <si>
    <t>文体成绩</t>
  </si>
  <si>
    <t>总分</t>
  </si>
  <si>
    <t>排名</t>
  </si>
  <si>
    <t>基础分</t>
  </si>
  <si>
    <t>奖励分</t>
  </si>
  <si>
    <t>惩罚分</t>
  </si>
  <si>
    <t>个人德育总分</t>
  </si>
  <si>
    <t>个人德育总分/基准</t>
  </si>
  <si>
    <t>德育总成绩</t>
  </si>
  <si>
    <t>个人智育总分</t>
  </si>
  <si>
    <t>个人智育总分/基准</t>
  </si>
  <si>
    <t>智育总成绩</t>
  </si>
  <si>
    <t>个人文体总分</t>
  </si>
  <si>
    <t>个人文体总分/基准</t>
  </si>
  <si>
    <t>文体总成绩</t>
  </si>
  <si>
    <t>王新茹</t>
  </si>
  <si>
    <t>工艺学硕</t>
  </si>
  <si>
    <t>—</t>
  </si>
  <si>
    <t>助管</t>
  </si>
  <si>
    <t>倪鹏磊</t>
  </si>
  <si>
    <t>兼职辅导员</t>
  </si>
  <si>
    <t>乔亮</t>
  </si>
  <si>
    <t>刘英杰</t>
  </si>
  <si>
    <t>王艳霖</t>
  </si>
  <si>
    <t>王美杰</t>
  </si>
  <si>
    <t>黄启广</t>
  </si>
  <si>
    <t>曹欣</t>
  </si>
  <si>
    <t>王琛琳</t>
  </si>
  <si>
    <t>王淙恺</t>
  </si>
  <si>
    <t>焦琳凯</t>
  </si>
  <si>
    <t>杨建宇</t>
  </si>
  <si>
    <t>李铎</t>
  </si>
  <si>
    <t>李昊明</t>
  </si>
  <si>
    <t>陈心宇</t>
  </si>
  <si>
    <t>李丽莎</t>
  </si>
  <si>
    <t>孙博</t>
  </si>
  <si>
    <t>李丹</t>
  </si>
  <si>
    <t>晏燕</t>
  </si>
  <si>
    <t>王凯宁</t>
  </si>
  <si>
    <t>杨乐琪</t>
  </si>
  <si>
    <t>罗湘旭</t>
  </si>
  <si>
    <t>冯晓</t>
  </si>
  <si>
    <t>许诺</t>
  </si>
  <si>
    <t>吴佳媛</t>
  </si>
  <si>
    <t>何裕农</t>
  </si>
  <si>
    <t>王欣悦</t>
  </si>
  <si>
    <t>程小洛</t>
  </si>
  <si>
    <t>张欣燕</t>
  </si>
  <si>
    <t>吴雨琪</t>
  </si>
  <si>
    <t>卫可鑫</t>
  </si>
  <si>
    <t>郭际玲</t>
  </si>
  <si>
    <t>赵文龙</t>
  </si>
  <si>
    <t>陈龙</t>
  </si>
  <si>
    <t>牛俊敏</t>
  </si>
  <si>
    <t>俞非</t>
  </si>
  <si>
    <t>王倩</t>
  </si>
  <si>
    <t>陶塬</t>
  </si>
  <si>
    <t>赵乾煜</t>
  </si>
  <si>
    <t>王婧</t>
  </si>
  <si>
    <t>戈涵娜</t>
  </si>
  <si>
    <t>韩琳琳</t>
  </si>
  <si>
    <t>张纯</t>
  </si>
  <si>
    <t>郝保康</t>
  </si>
  <si>
    <t>刘佳豪</t>
  </si>
  <si>
    <t>邓百炼</t>
  </si>
  <si>
    <t>马壮</t>
  </si>
  <si>
    <t>张润清</t>
  </si>
  <si>
    <t>王玉茹</t>
  </si>
  <si>
    <t>任俊颖</t>
  </si>
  <si>
    <t>闫思源</t>
  </si>
  <si>
    <t>耿晓瑞</t>
  </si>
  <si>
    <t>张祺</t>
  </si>
  <si>
    <t>霍德玺</t>
  </si>
  <si>
    <t>宋新园</t>
  </si>
  <si>
    <t>薛西楠</t>
  </si>
  <si>
    <t>虢江波</t>
  </si>
  <si>
    <t>王键烽</t>
  </si>
  <si>
    <t>高清逸</t>
  </si>
  <si>
    <t>路兵</t>
  </si>
  <si>
    <t>郭庆</t>
  </si>
  <si>
    <t>工艺专硕</t>
  </si>
  <si>
    <t>赵凡</t>
  </si>
  <si>
    <t>丁怡</t>
  </si>
  <si>
    <t>曹宇琦</t>
  </si>
  <si>
    <t>张大庆</t>
  </si>
  <si>
    <t>王佳冉</t>
  </si>
  <si>
    <t>安俊蒲</t>
  </si>
  <si>
    <t>高成双</t>
  </si>
  <si>
    <t>王亚琦</t>
  </si>
  <si>
    <t>陈瑶</t>
  </si>
  <si>
    <t>马威</t>
  </si>
  <si>
    <t>朱云霄</t>
  </si>
  <si>
    <t>师人博</t>
  </si>
  <si>
    <t>董金业</t>
  </si>
  <si>
    <t>张楠</t>
  </si>
  <si>
    <t>王兵</t>
  </si>
  <si>
    <t>杨金兴</t>
  </si>
  <si>
    <t>陈凯毅</t>
  </si>
  <si>
    <t>于星渤</t>
  </si>
  <si>
    <t>吴达</t>
  </si>
  <si>
    <t>范崇翔</t>
  </si>
  <si>
    <t>王延新</t>
  </si>
  <si>
    <t>刘雨轩</t>
  </si>
  <si>
    <t>闫妍</t>
  </si>
  <si>
    <t>陈琪</t>
  </si>
  <si>
    <t>张世豪</t>
  </si>
  <si>
    <t>张希峰</t>
  </si>
  <si>
    <t>宋光耀</t>
  </si>
  <si>
    <t>任爽</t>
  </si>
  <si>
    <t>陈文倩</t>
  </si>
  <si>
    <t>吴熙</t>
  </si>
  <si>
    <t>王俊帅</t>
  </si>
  <si>
    <t>张峰铭</t>
  </si>
  <si>
    <t>樊嘉琛</t>
  </si>
  <si>
    <t>封亚楠</t>
  </si>
  <si>
    <t>马德利</t>
  </si>
  <si>
    <t>李昕阳</t>
  </si>
  <si>
    <t>工程学硕</t>
  </si>
  <si>
    <t>王艺慧</t>
  </si>
  <si>
    <t xml:space="preserve">李湍 </t>
  </si>
  <si>
    <t>林海</t>
  </si>
  <si>
    <t>刘宇</t>
  </si>
  <si>
    <t>亢华旭</t>
  </si>
  <si>
    <t>何祉桥</t>
  </si>
  <si>
    <t>陈行健</t>
  </si>
  <si>
    <t>李欣磊</t>
  </si>
  <si>
    <t>张洪业</t>
  </si>
  <si>
    <t>李雨晴</t>
  </si>
  <si>
    <t>刘明明</t>
  </si>
  <si>
    <t>胡渤</t>
  </si>
  <si>
    <t>周燏</t>
  </si>
  <si>
    <t>赵婷婷</t>
  </si>
  <si>
    <t>韩雨芹</t>
  </si>
  <si>
    <t>王贵方</t>
  </si>
  <si>
    <t>崔子元</t>
  </si>
  <si>
    <t>朱金铸</t>
  </si>
  <si>
    <t>郝一博</t>
  </si>
  <si>
    <t>覃海航</t>
  </si>
  <si>
    <t>梁爽爽</t>
  </si>
  <si>
    <t>李重燃</t>
  </si>
  <si>
    <t>王旖旎</t>
  </si>
  <si>
    <t>李延辉</t>
  </si>
  <si>
    <t>高龙燕</t>
  </si>
  <si>
    <t>包梦慧</t>
  </si>
  <si>
    <t>皮婧婧</t>
  </si>
  <si>
    <t>刘勇泉</t>
  </si>
  <si>
    <t>袁炳昊</t>
  </si>
  <si>
    <t>武立宁</t>
  </si>
  <si>
    <t>蒋梦瑶</t>
  </si>
  <si>
    <t>吴玥函</t>
  </si>
  <si>
    <t>李庆旭</t>
  </si>
  <si>
    <t>马晓存</t>
  </si>
  <si>
    <t>李雅丽</t>
  </si>
  <si>
    <t>李浩</t>
  </si>
  <si>
    <t>赵荣鹏</t>
  </si>
  <si>
    <t>武屹威</t>
  </si>
  <si>
    <t>胡冰阳</t>
  </si>
  <si>
    <t>汪雪敏</t>
  </si>
  <si>
    <t>占彬</t>
  </si>
  <si>
    <t>牛苗苗</t>
  </si>
  <si>
    <t>赵波</t>
  </si>
  <si>
    <t>刘雪</t>
  </si>
  <si>
    <t>王刚</t>
  </si>
  <si>
    <t>王琦</t>
  </si>
  <si>
    <t>德育部分</t>
  </si>
  <si>
    <t>智育部分</t>
  </si>
  <si>
    <t>文体部分</t>
  </si>
  <si>
    <t>赵宏宇</t>
  </si>
  <si>
    <t>化学工程专硕</t>
  </si>
  <si>
    <t>董丽</t>
  </si>
  <si>
    <t>宋艳雯</t>
  </si>
  <si>
    <t>卢芳芳</t>
  </si>
  <si>
    <t>李汉成</t>
  </si>
  <si>
    <t>陈巧玲</t>
  </si>
  <si>
    <t>史天乐</t>
  </si>
  <si>
    <t>戎清</t>
  </si>
  <si>
    <t>王延硕</t>
  </si>
  <si>
    <t>魏学洋</t>
  </si>
  <si>
    <t>张藤铧</t>
  </si>
  <si>
    <t>关晶</t>
  </si>
  <si>
    <t>王凤凤</t>
  </si>
  <si>
    <t>齐保辉</t>
  </si>
  <si>
    <t>王宁宁</t>
  </si>
  <si>
    <t>李逸飞</t>
  </si>
  <si>
    <t>陈瑜洲</t>
  </si>
  <si>
    <t>李宝隆</t>
  </si>
  <si>
    <t>王琳</t>
  </si>
  <si>
    <t>屈光仁</t>
  </si>
  <si>
    <t>徐文磊</t>
  </si>
  <si>
    <t>吕琛</t>
  </si>
  <si>
    <t>边昊</t>
  </si>
  <si>
    <t>张耀森</t>
  </si>
  <si>
    <t>王程</t>
  </si>
  <si>
    <t>王鹏</t>
  </si>
  <si>
    <t>邵瀚锋</t>
  </si>
  <si>
    <t>刘浩天</t>
  </si>
  <si>
    <t>备注</t>
  </si>
  <si>
    <t>基本分</t>
  </si>
  <si>
    <t>金玮</t>
  </si>
  <si>
    <t>催化学硕</t>
  </si>
  <si>
    <t>娄颖洁</t>
  </si>
  <si>
    <t>李章明</t>
  </si>
  <si>
    <t>郭盈铄</t>
  </si>
  <si>
    <t>王鑫雨</t>
  </si>
  <si>
    <t>王岚</t>
  </si>
  <si>
    <t>邬银丹</t>
  </si>
  <si>
    <t>杨驰</t>
  </si>
  <si>
    <t>王娜</t>
  </si>
  <si>
    <t>郭慧娟</t>
  </si>
  <si>
    <t>马阿慧</t>
  </si>
  <si>
    <t>杜大兴</t>
  </si>
  <si>
    <t>王露露</t>
  </si>
  <si>
    <t>王子溪</t>
  </si>
  <si>
    <t>王玲珑</t>
  </si>
  <si>
    <t>魏豪斌</t>
  </si>
  <si>
    <t>檀宇航</t>
  </si>
  <si>
    <t>韩玉潇</t>
  </si>
  <si>
    <t>王精文</t>
  </si>
  <si>
    <t>周佳玥</t>
  </si>
  <si>
    <t>胡临凯</t>
  </si>
  <si>
    <t>徐豪</t>
  </si>
  <si>
    <t>郑佳硕</t>
  </si>
  <si>
    <t>王硕</t>
  </si>
  <si>
    <t>柳静</t>
  </si>
  <si>
    <t>李昌昕</t>
  </si>
  <si>
    <t>宋杨</t>
  </si>
  <si>
    <t>何刚</t>
  </si>
  <si>
    <t>张福海</t>
  </si>
  <si>
    <t>季冀涛</t>
  </si>
  <si>
    <t>景文江</t>
  </si>
  <si>
    <t>马佳倩</t>
  </si>
  <si>
    <t>管学峰</t>
  </si>
  <si>
    <t>王祺元</t>
  </si>
  <si>
    <t>程伟男</t>
  </si>
  <si>
    <t>张宇琪</t>
  </si>
  <si>
    <t>张豪丹</t>
  </si>
  <si>
    <t>催化专硕</t>
  </si>
  <si>
    <t>徐智超</t>
  </si>
  <si>
    <t>张婷</t>
  </si>
  <si>
    <t>汪博迪</t>
  </si>
  <si>
    <t>乔倩</t>
  </si>
  <si>
    <t>王银磊</t>
  </si>
  <si>
    <t>韩心怡</t>
  </si>
  <si>
    <t>谢保振</t>
  </si>
  <si>
    <t>董宇晴</t>
  </si>
  <si>
    <t>刘涵</t>
  </si>
  <si>
    <t>王文骁</t>
  </si>
  <si>
    <t>胡丹丹</t>
  </si>
  <si>
    <t>李状</t>
  </si>
  <si>
    <t>赵辰</t>
  </si>
  <si>
    <t>吕向杰</t>
  </si>
  <si>
    <t>李建辉</t>
  </si>
  <si>
    <t>王延一</t>
  </si>
  <si>
    <t>翟敏慧</t>
  </si>
  <si>
    <t>安海涛</t>
  </si>
  <si>
    <t>徐焘</t>
  </si>
  <si>
    <t>冯扬帆</t>
  </si>
  <si>
    <t>环境学硕</t>
  </si>
  <si>
    <t>熊子馨</t>
  </si>
  <si>
    <t>2022210665</t>
  </si>
  <si>
    <t>李翀</t>
  </si>
  <si>
    <t>2022210679</t>
  </si>
  <si>
    <t>桂雨飞</t>
  </si>
  <si>
    <t>2022210664</t>
  </si>
  <si>
    <t>曹谨慧</t>
  </si>
  <si>
    <t>2022210657</t>
  </si>
  <si>
    <t>李莉</t>
  </si>
  <si>
    <t>2022210680</t>
  </si>
  <si>
    <t>渠长双</t>
  </si>
  <si>
    <t>2022210666</t>
  </si>
  <si>
    <t>李瑶</t>
  </si>
  <si>
    <t>2022210652</t>
  </si>
  <si>
    <t>方洁</t>
  </si>
  <si>
    <t>2022210681</t>
  </si>
  <si>
    <t>孙舵</t>
  </si>
  <si>
    <t>2022210667</t>
  </si>
  <si>
    <t>沈燕婷</t>
  </si>
  <si>
    <t>2022210685</t>
  </si>
  <si>
    <t>石云飞</t>
  </si>
  <si>
    <t>2022210673</t>
  </si>
  <si>
    <t>谭鑫</t>
  </si>
  <si>
    <t>2022210658</t>
  </si>
  <si>
    <t>薛甜甜</t>
  </si>
  <si>
    <t>2022210663</t>
  </si>
  <si>
    <t>王添谊</t>
  </si>
  <si>
    <t>2022210671</t>
  </si>
  <si>
    <t>李智豪</t>
  </si>
  <si>
    <t>2022210682</t>
  </si>
  <si>
    <t>步路通</t>
  </si>
  <si>
    <t>2022210661</t>
  </si>
  <si>
    <t>黄德安</t>
  </si>
  <si>
    <t>2022210676</t>
  </si>
  <si>
    <t>赵政翰</t>
  </si>
  <si>
    <t>2022210669</t>
  </si>
  <si>
    <t>郭川钰</t>
  </si>
  <si>
    <t>2022210678</t>
  </si>
  <si>
    <t>胡若晖</t>
  </si>
  <si>
    <t>2022210683</t>
  </si>
  <si>
    <t>宋登昊</t>
  </si>
  <si>
    <t>2022210662</t>
  </si>
  <si>
    <t>孙国庆</t>
  </si>
  <si>
    <t>2022210674</t>
  </si>
  <si>
    <t>邢甜甜</t>
  </si>
  <si>
    <t>2022210675</t>
  </si>
  <si>
    <t>李启明</t>
  </si>
  <si>
    <t>2022210653</t>
  </si>
  <si>
    <t>郭鹏涛</t>
  </si>
  <si>
    <t>2022215390</t>
  </si>
  <si>
    <t>冯博</t>
  </si>
  <si>
    <t>环境专硕</t>
  </si>
  <si>
    <t>颜薇</t>
  </si>
  <si>
    <t>2022215388</t>
  </si>
  <si>
    <t>吴琪</t>
  </si>
  <si>
    <t>2022215395</t>
  </si>
  <si>
    <t>王铭华</t>
  </si>
  <si>
    <t>0</t>
  </si>
  <si>
    <t>2022215392</t>
  </si>
  <si>
    <t>费文博</t>
  </si>
  <si>
    <t>2022215402</t>
  </si>
  <si>
    <t>董光宇</t>
  </si>
  <si>
    <t>2022215403</t>
  </si>
  <si>
    <t>唐国瑾</t>
  </si>
  <si>
    <t>2022215401</t>
  </si>
  <si>
    <t>姚子旬</t>
  </si>
  <si>
    <t>2022215387</t>
  </si>
  <si>
    <t>陈宇轩</t>
  </si>
  <si>
    <t>熊峰</t>
  </si>
  <si>
    <t>2022215394</t>
  </si>
  <si>
    <t>安宏坤</t>
  </si>
  <si>
    <t>0.5</t>
  </si>
  <si>
    <t>王红燕</t>
  </si>
  <si>
    <t>2022215391</t>
  </si>
  <si>
    <t>许大山</t>
  </si>
  <si>
    <t>基础分组</t>
  </si>
  <si>
    <t>王皓铖</t>
  </si>
  <si>
    <t>国际班</t>
  </si>
  <si>
    <t>李思远</t>
  </si>
  <si>
    <t>冯若瑶</t>
  </si>
  <si>
    <t>程海洋</t>
  </si>
  <si>
    <t>朱燕萍</t>
  </si>
  <si>
    <t>张钰萌</t>
  </si>
  <si>
    <t>宁潇宇</t>
  </si>
  <si>
    <t>马浩天</t>
  </si>
  <si>
    <t>刘浩威</t>
  </si>
  <si>
    <t>韩哲</t>
  </si>
  <si>
    <t>李炯</t>
  </si>
  <si>
    <t>刘浩</t>
  </si>
  <si>
    <t>刘彧</t>
  </si>
  <si>
    <t>王超然</t>
  </si>
  <si>
    <t>高冰洁</t>
  </si>
  <si>
    <t>刘明嘉</t>
  </si>
  <si>
    <t>刘振华</t>
  </si>
  <si>
    <t>杜帅豪</t>
  </si>
  <si>
    <t>郭建豪</t>
  </si>
  <si>
    <t>尹海川</t>
  </si>
  <si>
    <t>丁家正</t>
  </si>
  <si>
    <t>胡昀涛</t>
  </si>
  <si>
    <t>张欣颖</t>
    <phoneticPr fontId="15" type="noConversion"/>
  </si>
  <si>
    <t>工艺学硕</t>
    <phoneticPr fontId="15" type="noConversion"/>
  </si>
  <si>
    <t>邱皓月</t>
    <phoneticPr fontId="15" type="noConversion"/>
  </si>
  <si>
    <t>马雯妍</t>
    <phoneticPr fontId="15" type="noConversion"/>
  </si>
  <si>
    <t>助管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</si>
</sst>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8" formatCode="0.0000_ "/>
    <numFmt numFmtId="179" formatCode="0.00_);[Red]\(0.00\)"/>
    <numFmt numFmtId="180" formatCode="0_);[Red]\(0\)"/>
    <numFmt numFmtId="181" formatCode="0.0000_);[Red]\(0.0000\)"/>
    <numFmt numFmtId="182" formatCode="0.0000000_);[Red]\(0.0000000\)"/>
    <numFmt numFmtId="183" formatCode="0.0_);[Red]\(0.0\)"/>
    <numFmt numFmtId="184" formatCode="0.0000000_ "/>
    <numFmt numFmtId="185" formatCode="0.000_);[Red]\(0.000\)"/>
    <numFmt numFmtId="186" formatCode="0.000000_ "/>
    <numFmt numFmtId="187" formatCode="0.00_ "/>
  </numFmts>
  <fonts count="19" x14ac:knownFonts="1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</font>
    <font>
      <sz val="12"/>
      <name val="宋体"/>
      <charset val="134"/>
    </font>
    <font>
      <sz val="10"/>
      <color rgb="FF000000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9"/>
      <name val="等线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4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1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181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8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18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83" fontId="2" fillId="0" borderId="1" xfId="0" applyNumberFormat="1" applyFont="1" applyBorder="1" applyAlignment="1">
      <alignment horizontal="center" vertical="center"/>
    </xf>
    <xf numFmtId="18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2" fontId="1" fillId="3" borderId="1" xfId="0" applyNumberFormat="1" applyFont="1" applyFill="1" applyBorder="1" applyAlignment="1">
      <alignment horizontal="center" vertical="center" wrapText="1"/>
    </xf>
    <xf numFmtId="184" fontId="2" fillId="0" borderId="1" xfId="0" applyNumberFormat="1" applyFont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/>
    </xf>
    <xf numFmtId="185" fontId="2" fillId="0" borderId="1" xfId="0" applyNumberFormat="1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2" fontId="1" fillId="0" borderId="7" xfId="0" applyNumberFormat="1" applyFont="1" applyBorder="1" applyAlignment="1">
      <alignment horizontal="center" vertical="center" wrapText="1"/>
    </xf>
    <xf numFmtId="180" fontId="0" fillId="5" borderId="7" xfId="0" applyNumberFormat="1" applyFill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/>
    </xf>
    <xf numFmtId="182" fontId="1" fillId="5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0" fillId="0" borderId="8" xfId="0" applyNumberFormat="1" applyBorder="1" applyAlignment="1">
      <alignment vertical="center"/>
    </xf>
    <xf numFmtId="186" fontId="2" fillId="0" borderId="7" xfId="0" applyNumberFormat="1" applyFont="1" applyBorder="1" applyAlignment="1">
      <alignment horizontal="center" vertical="center" wrapText="1"/>
    </xf>
    <xf numFmtId="184" fontId="2" fillId="3" borderId="7" xfId="0" applyNumberFormat="1" applyFont="1" applyFill="1" applyBorder="1" applyAlignment="1">
      <alignment horizontal="center" vertical="center" wrapText="1"/>
    </xf>
    <xf numFmtId="182" fontId="0" fillId="5" borderId="7" xfId="0" applyNumberForma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82" fontId="2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82" fontId="2" fillId="5" borderId="7" xfId="0" applyNumberFormat="1" applyFont="1" applyFill="1" applyBorder="1" applyAlignment="1">
      <alignment horizontal="center" vertical="center" wrapText="1"/>
    </xf>
    <xf numFmtId="182" fontId="2" fillId="3" borderId="7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87" fontId="0" fillId="0" borderId="1" xfId="0" applyNumberFormat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4" borderId="1" xfId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86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4" fontId="2" fillId="0" borderId="3" xfId="0" applyNumberFormat="1" applyFont="1" applyBorder="1" applyAlignment="1">
      <alignment horizontal="center" vertical="center" wrapText="1"/>
    </xf>
    <xf numFmtId="184" fontId="2" fillId="0" borderId="7" xfId="0" applyNumberFormat="1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4">
    <cellStyle name="常规" xfId="0" builtinId="0"/>
    <cellStyle name="常规 2" xfId="2" xr:uid="{00000000-0005-0000-0000-000031000000}"/>
    <cellStyle name="常规 3" xfId="3" xr:uid="{00000000-0005-0000-0000-000032000000}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616744</xdr:colOff>
      <xdr:row>44</xdr:row>
      <xdr:rowOff>166687</xdr:rowOff>
    </xdr:from>
    <xdr:ext cx="65" cy="189372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28860" y="7767320"/>
          <a:ext cx="0" cy="189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workbookViewId="0">
      <selection activeCell="K2" sqref="K2"/>
    </sheetView>
  </sheetViews>
  <sheetFormatPr defaultColWidth="8.9140625" defaultRowHeight="14" x14ac:dyDescent="0.3"/>
  <sheetData>
    <row r="1" spans="1:11" ht="16.5" x14ac:dyDescent="0.3">
      <c r="A1" s="86" t="s">
        <v>0</v>
      </c>
      <c r="B1" s="87" t="s">
        <v>1</v>
      </c>
      <c r="C1" s="87" t="s">
        <v>2</v>
      </c>
      <c r="D1" s="87" t="s">
        <v>3</v>
      </c>
      <c r="E1" s="87" t="s">
        <v>4</v>
      </c>
      <c r="F1" s="87" t="s">
        <v>5</v>
      </c>
      <c r="G1" s="87" t="s">
        <v>6</v>
      </c>
      <c r="H1" s="87" t="s">
        <v>7</v>
      </c>
      <c r="I1" s="87" t="s">
        <v>8</v>
      </c>
      <c r="J1" s="87" t="s">
        <v>9</v>
      </c>
      <c r="K1" s="87" t="s">
        <v>10</v>
      </c>
    </row>
    <row r="2" spans="1:11" x14ac:dyDescent="0.3">
      <c r="A2" s="88" t="s">
        <v>11</v>
      </c>
      <c r="B2" s="89">
        <v>63</v>
      </c>
      <c r="C2" s="89">
        <v>36</v>
      </c>
      <c r="D2" s="89">
        <v>36</v>
      </c>
      <c r="E2" s="89">
        <v>20</v>
      </c>
      <c r="F2" s="89">
        <v>48</v>
      </c>
      <c r="G2" s="89">
        <v>28</v>
      </c>
      <c r="H2" s="89">
        <v>31</v>
      </c>
      <c r="I2" s="89">
        <v>13</v>
      </c>
      <c r="J2" s="89">
        <v>22</v>
      </c>
      <c r="K2" s="90">
        <f>SUM(B2:J2)</f>
        <v>297</v>
      </c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5"/>
  <sheetViews>
    <sheetView workbookViewId="0">
      <selection activeCell="Q34" sqref="Q34"/>
    </sheetView>
  </sheetViews>
  <sheetFormatPr defaultColWidth="9" defaultRowHeight="14" x14ac:dyDescent="0.3"/>
  <cols>
    <col min="1" max="1" width="9" style="1"/>
    <col min="2" max="2" width="11.08203125" style="1" customWidth="1"/>
    <col min="3" max="4" width="9" style="1"/>
    <col min="5" max="6" width="8.75" style="1" customWidth="1"/>
    <col min="7" max="7" width="12.33203125" style="1" customWidth="1"/>
    <col min="8" max="8" width="9.1640625" style="1" customWidth="1"/>
    <col min="9" max="9" width="14.25" style="1" customWidth="1"/>
    <col min="10" max="10" width="9.33203125" style="1" customWidth="1"/>
    <col min="11" max="13" width="8.75" style="1" customWidth="1"/>
    <col min="14" max="16" width="9.1640625" style="1" customWidth="1"/>
    <col min="17" max="17" width="9.08203125" style="1" customWidth="1"/>
    <col min="18" max="19" width="8.75" style="1" customWidth="1"/>
    <col min="20" max="22" width="9.08203125" style="1" customWidth="1"/>
    <col min="23" max="23" width="8.75" style="1" customWidth="1"/>
    <col min="24" max="16384" width="9" style="1"/>
  </cols>
  <sheetData>
    <row r="1" spans="1:25" x14ac:dyDescent="0.3">
      <c r="A1" s="94" t="s">
        <v>12</v>
      </c>
      <c r="B1" s="94" t="s">
        <v>13</v>
      </c>
      <c r="C1" s="94" t="s">
        <v>14</v>
      </c>
      <c r="D1" s="94" t="s">
        <v>15</v>
      </c>
      <c r="E1" s="94" t="s">
        <v>16</v>
      </c>
      <c r="F1" s="94"/>
      <c r="G1" s="94"/>
      <c r="H1" s="94"/>
      <c r="I1" s="94"/>
      <c r="J1" s="94"/>
      <c r="K1" s="94" t="s">
        <v>17</v>
      </c>
      <c r="L1" s="94"/>
      <c r="M1" s="94"/>
      <c r="N1" s="94"/>
      <c r="O1" s="94"/>
      <c r="P1" s="94"/>
      <c r="Q1" s="94" t="s">
        <v>18</v>
      </c>
      <c r="R1" s="94"/>
      <c r="S1" s="94"/>
      <c r="T1" s="94"/>
      <c r="U1" s="94"/>
      <c r="V1" s="94"/>
      <c r="W1" s="94" t="s">
        <v>19</v>
      </c>
      <c r="X1" s="94" t="s">
        <v>20</v>
      </c>
    </row>
    <row r="2" spans="1:25" x14ac:dyDescent="0.3">
      <c r="A2" s="94"/>
      <c r="B2" s="94"/>
      <c r="C2" s="94"/>
      <c r="D2" s="94"/>
      <c r="E2" s="2" t="s">
        <v>351</v>
      </c>
      <c r="F2" s="2" t="s">
        <v>22</v>
      </c>
      <c r="G2" s="2" t="s">
        <v>23</v>
      </c>
      <c r="H2" s="2" t="s">
        <v>24</v>
      </c>
      <c r="I2" s="2" t="s">
        <v>25</v>
      </c>
      <c r="J2" s="6" t="s">
        <v>26</v>
      </c>
      <c r="K2" s="2" t="s">
        <v>21</v>
      </c>
      <c r="L2" s="2" t="s">
        <v>22</v>
      </c>
      <c r="M2" s="2" t="s">
        <v>23</v>
      </c>
      <c r="N2" s="2" t="s">
        <v>27</v>
      </c>
      <c r="O2" s="2" t="s">
        <v>28</v>
      </c>
      <c r="P2" s="6" t="s">
        <v>29</v>
      </c>
      <c r="Q2" s="2" t="s">
        <v>21</v>
      </c>
      <c r="R2" s="2" t="s">
        <v>22</v>
      </c>
      <c r="S2" s="2" t="s">
        <v>23</v>
      </c>
      <c r="T2" s="2" t="s">
        <v>30</v>
      </c>
      <c r="U2" s="2" t="s">
        <v>31</v>
      </c>
      <c r="V2" s="6" t="s">
        <v>32</v>
      </c>
      <c r="W2" s="94"/>
      <c r="X2" s="94"/>
    </row>
    <row r="3" spans="1:25" x14ac:dyDescent="0.3">
      <c r="A3" s="2">
        <v>1</v>
      </c>
      <c r="B3" s="2">
        <v>2022210656</v>
      </c>
      <c r="C3" s="2" t="s">
        <v>352</v>
      </c>
      <c r="D3" s="2" t="s">
        <v>353</v>
      </c>
      <c r="E3" s="3" t="s">
        <v>35</v>
      </c>
      <c r="F3" s="3" t="s">
        <v>35</v>
      </c>
      <c r="G3" s="3" t="s">
        <v>35</v>
      </c>
      <c r="H3" s="3" t="s">
        <v>35</v>
      </c>
      <c r="I3" s="7" t="s">
        <v>35</v>
      </c>
      <c r="J3" s="3" t="s">
        <v>35</v>
      </c>
      <c r="K3" s="3" t="s">
        <v>35</v>
      </c>
      <c r="L3" s="8" t="s">
        <v>35</v>
      </c>
      <c r="M3" s="9" t="s">
        <v>35</v>
      </c>
      <c r="N3" s="3" t="s">
        <v>35</v>
      </c>
      <c r="O3" s="3" t="s">
        <v>35</v>
      </c>
      <c r="P3" s="3" t="s">
        <v>35</v>
      </c>
      <c r="Q3" s="3" t="s">
        <v>35</v>
      </c>
      <c r="R3" s="3" t="s">
        <v>35</v>
      </c>
      <c r="S3" s="3" t="s">
        <v>35</v>
      </c>
      <c r="T3" s="3" t="s">
        <v>35</v>
      </c>
      <c r="U3" s="3" t="s">
        <v>35</v>
      </c>
      <c r="V3" s="3" t="s">
        <v>35</v>
      </c>
      <c r="W3" s="3" t="s">
        <v>35</v>
      </c>
      <c r="X3" s="3" t="s">
        <v>35</v>
      </c>
      <c r="Y3" s="12" t="s">
        <v>36</v>
      </c>
    </row>
    <row r="4" spans="1:25" x14ac:dyDescent="0.3">
      <c r="A4" s="2">
        <v>2</v>
      </c>
      <c r="B4" s="2">
        <v>2022210632</v>
      </c>
      <c r="C4" s="2" t="s">
        <v>354</v>
      </c>
      <c r="D4" s="2" t="s">
        <v>353</v>
      </c>
      <c r="E4" s="4">
        <v>95.77</v>
      </c>
      <c r="F4" s="4">
        <v>17.670000000000002</v>
      </c>
      <c r="G4" s="4">
        <v>0</v>
      </c>
      <c r="H4" s="5">
        <v>113.44</v>
      </c>
      <c r="I4" s="4">
        <v>1</v>
      </c>
      <c r="J4" s="4">
        <v>100</v>
      </c>
      <c r="K4" s="4">
        <v>92.03125</v>
      </c>
      <c r="L4" s="4">
        <v>10.050000000000001</v>
      </c>
      <c r="M4" s="4">
        <v>0</v>
      </c>
      <c r="N4" s="5">
        <v>102.08125</v>
      </c>
      <c r="O4" s="4">
        <v>1</v>
      </c>
      <c r="P4" s="4">
        <v>99.999951019432601</v>
      </c>
      <c r="Q4" s="4">
        <v>100</v>
      </c>
      <c r="R4" s="4">
        <v>0</v>
      </c>
      <c r="S4" s="4">
        <v>0</v>
      </c>
      <c r="T4" s="4">
        <v>100</v>
      </c>
      <c r="U4" s="4">
        <v>0.81969999999999998</v>
      </c>
      <c r="V4" s="4">
        <v>81.967213114754102</v>
      </c>
      <c r="W4" s="4">
        <v>98.196687025078205</v>
      </c>
      <c r="X4" s="11">
        <v>1</v>
      </c>
    </row>
    <row r="5" spans="1:25" x14ac:dyDescent="0.3">
      <c r="A5" s="2">
        <v>3</v>
      </c>
      <c r="B5" s="2">
        <v>2022210631</v>
      </c>
      <c r="C5" s="2" t="s">
        <v>355</v>
      </c>
      <c r="D5" s="2" t="s">
        <v>353</v>
      </c>
      <c r="E5" s="4">
        <v>95.052499999999995</v>
      </c>
      <c r="F5" s="4">
        <v>15.25</v>
      </c>
      <c r="G5" s="4">
        <v>0</v>
      </c>
      <c r="H5" s="4">
        <v>110.30249999999999</v>
      </c>
      <c r="I5" s="4">
        <v>0.97230000000000005</v>
      </c>
      <c r="J5" s="4">
        <v>97.234220733427406</v>
      </c>
      <c r="K5" s="4">
        <v>86.108928571428606</v>
      </c>
      <c r="L5" s="4">
        <v>1.85</v>
      </c>
      <c r="M5" s="4">
        <v>0</v>
      </c>
      <c r="N5" s="4">
        <v>87.958928571428601</v>
      </c>
      <c r="O5" s="4">
        <v>0.86660000000000004</v>
      </c>
      <c r="P5" s="4">
        <v>86.165564673871302</v>
      </c>
      <c r="Q5" s="4">
        <v>100</v>
      </c>
      <c r="R5" s="4">
        <v>0</v>
      </c>
      <c r="S5" s="4">
        <v>0</v>
      </c>
      <c r="T5" s="4">
        <v>100</v>
      </c>
      <c r="U5" s="4">
        <v>0.81969999999999998</v>
      </c>
      <c r="V5" s="4">
        <v>81.967213114754102</v>
      </c>
      <c r="W5" s="4">
        <v>87.959460729870798</v>
      </c>
      <c r="X5" s="11">
        <v>2</v>
      </c>
    </row>
    <row r="6" spans="1:25" x14ac:dyDescent="0.3">
      <c r="A6" s="2">
        <v>4</v>
      </c>
      <c r="B6" s="2">
        <v>2022210638</v>
      </c>
      <c r="C6" s="2" t="s">
        <v>356</v>
      </c>
      <c r="D6" s="2" t="s">
        <v>353</v>
      </c>
      <c r="E6" s="4">
        <v>95.227500000000006</v>
      </c>
      <c r="F6" s="4">
        <v>0</v>
      </c>
      <c r="G6" s="4">
        <v>0</v>
      </c>
      <c r="H6" s="4">
        <v>95.227500000000006</v>
      </c>
      <c r="I6" s="4">
        <v>0.83950000000000002</v>
      </c>
      <c r="J6" s="4">
        <v>83.945257404795498</v>
      </c>
      <c r="K6" s="4">
        <v>83.615966386554604</v>
      </c>
      <c r="L6" s="4">
        <v>7.5</v>
      </c>
      <c r="M6" s="4">
        <v>0</v>
      </c>
      <c r="N6" s="4">
        <v>91.115966386554604</v>
      </c>
      <c r="O6" s="4">
        <v>0.89259999999999995</v>
      </c>
      <c r="P6" s="4">
        <v>89.2582347467701</v>
      </c>
      <c r="Q6" s="4">
        <v>100</v>
      </c>
      <c r="R6" s="4">
        <v>2</v>
      </c>
      <c r="S6" s="4">
        <v>0</v>
      </c>
      <c r="T6" s="4">
        <v>102</v>
      </c>
      <c r="U6" s="4">
        <v>0.83609999999999995</v>
      </c>
      <c r="V6" s="4">
        <v>83.606557377049199</v>
      </c>
      <c r="W6" s="4">
        <v>87.630471541403097</v>
      </c>
      <c r="X6" s="11">
        <v>3</v>
      </c>
    </row>
    <row r="7" spans="1:25" x14ac:dyDescent="0.3">
      <c r="A7" s="2">
        <v>5</v>
      </c>
      <c r="B7" s="2">
        <v>2022210660</v>
      </c>
      <c r="C7" s="2" t="s">
        <v>357</v>
      </c>
      <c r="D7" s="2" t="s">
        <v>353</v>
      </c>
      <c r="E7" s="4">
        <v>95.28</v>
      </c>
      <c r="F7" s="4">
        <v>7.8</v>
      </c>
      <c r="G7" s="4">
        <v>0</v>
      </c>
      <c r="H7" s="4">
        <v>103.08</v>
      </c>
      <c r="I7" s="4">
        <v>0.90869999999999995</v>
      </c>
      <c r="J7" s="4">
        <v>90.867418899859004</v>
      </c>
      <c r="K7" s="4">
        <v>88.654545454545499</v>
      </c>
      <c r="L7" s="4">
        <v>0</v>
      </c>
      <c r="M7" s="4">
        <v>0</v>
      </c>
      <c r="N7" s="4">
        <v>88.654545454545499</v>
      </c>
      <c r="O7" s="4">
        <v>0.86850000000000005</v>
      </c>
      <c r="P7" s="4">
        <v>86.846998867124</v>
      </c>
      <c r="Q7" s="4">
        <v>100</v>
      </c>
      <c r="R7" s="4">
        <v>4.33</v>
      </c>
      <c r="S7" s="4">
        <v>0</v>
      </c>
      <c r="T7" s="4">
        <v>104.33</v>
      </c>
      <c r="U7" s="4">
        <v>0.85519999999999996</v>
      </c>
      <c r="V7" s="4">
        <v>85.516393442622999</v>
      </c>
      <c r="W7" s="4">
        <v>87.518022331220905</v>
      </c>
      <c r="X7" s="11">
        <v>4</v>
      </c>
    </row>
    <row r="8" spans="1:25" x14ac:dyDescent="0.3">
      <c r="A8" s="2">
        <v>6</v>
      </c>
      <c r="B8" s="2">
        <v>2022215386</v>
      </c>
      <c r="C8" s="2" t="s">
        <v>358</v>
      </c>
      <c r="D8" s="2" t="s">
        <v>353</v>
      </c>
      <c r="E8" s="4">
        <v>95.49</v>
      </c>
      <c r="F8" s="4">
        <v>8</v>
      </c>
      <c r="G8" s="4">
        <v>0</v>
      </c>
      <c r="H8" s="4">
        <v>103.49</v>
      </c>
      <c r="I8" s="4">
        <v>0.9123</v>
      </c>
      <c r="J8" s="4">
        <v>91.228843441466793</v>
      </c>
      <c r="K8" s="4">
        <v>84.577777777777797</v>
      </c>
      <c r="L8" s="4">
        <v>2.4</v>
      </c>
      <c r="M8" s="4">
        <v>0</v>
      </c>
      <c r="N8" s="4">
        <v>86.977777777777803</v>
      </c>
      <c r="O8" s="4">
        <v>0.85199999999999998</v>
      </c>
      <c r="P8" s="4">
        <v>85.204418221337093</v>
      </c>
      <c r="Q8" s="4">
        <v>100</v>
      </c>
      <c r="R8" s="4">
        <v>14.73</v>
      </c>
      <c r="S8" s="4">
        <v>0</v>
      </c>
      <c r="T8" s="4">
        <v>114.73</v>
      </c>
      <c r="U8" s="4">
        <v>0.94040000000000001</v>
      </c>
      <c r="V8" s="4">
        <v>94.040983606557404</v>
      </c>
      <c r="W8" s="4">
        <v>87.292959803885097</v>
      </c>
      <c r="X8" s="11">
        <v>5</v>
      </c>
    </row>
    <row r="9" spans="1:25" x14ac:dyDescent="0.3">
      <c r="A9" s="2">
        <v>7</v>
      </c>
      <c r="B9" s="2">
        <v>2022210672</v>
      </c>
      <c r="C9" s="2" t="s">
        <v>359</v>
      </c>
      <c r="D9" s="2" t="s">
        <v>353</v>
      </c>
      <c r="E9" s="4">
        <v>96.627499999999998</v>
      </c>
      <c r="F9" s="4">
        <v>8</v>
      </c>
      <c r="G9" s="4">
        <v>0</v>
      </c>
      <c r="H9" s="4">
        <v>104.6275</v>
      </c>
      <c r="I9" s="4">
        <v>0.92230000000000001</v>
      </c>
      <c r="J9" s="4">
        <v>92.231576163610697</v>
      </c>
      <c r="K9" s="4">
        <v>87.858823529411794</v>
      </c>
      <c r="L9" s="4">
        <v>0</v>
      </c>
      <c r="M9" s="4">
        <v>0</v>
      </c>
      <c r="N9" s="4">
        <v>87.858823529411794</v>
      </c>
      <c r="O9" s="4">
        <v>0.86070000000000002</v>
      </c>
      <c r="P9" s="4">
        <v>86.067500638620103</v>
      </c>
      <c r="Q9" s="4">
        <v>100</v>
      </c>
      <c r="R9" s="4">
        <v>1</v>
      </c>
      <c r="S9" s="4">
        <v>0</v>
      </c>
      <c r="T9" s="4">
        <v>101</v>
      </c>
      <c r="U9" s="4">
        <v>0.82789999999999997</v>
      </c>
      <c r="V9" s="4">
        <v>82.786885245901601</v>
      </c>
      <c r="W9" s="4">
        <v>86.972254204346399</v>
      </c>
      <c r="X9" s="11">
        <v>6</v>
      </c>
    </row>
    <row r="10" spans="1:25" x14ac:dyDescent="0.3">
      <c r="A10" s="2">
        <v>8</v>
      </c>
      <c r="B10" s="2">
        <v>2022210655</v>
      </c>
      <c r="C10" s="2" t="s">
        <v>360</v>
      </c>
      <c r="D10" s="2" t="s">
        <v>353</v>
      </c>
      <c r="E10" s="4">
        <v>95.385000000000005</v>
      </c>
      <c r="F10" s="4">
        <v>4</v>
      </c>
      <c r="G10" s="4">
        <v>0</v>
      </c>
      <c r="H10" s="4">
        <v>99.385000000000005</v>
      </c>
      <c r="I10" s="4">
        <v>0.87609999999999999</v>
      </c>
      <c r="J10" s="4">
        <v>87.610190409026799</v>
      </c>
      <c r="K10" s="4">
        <v>88.981818181818198</v>
      </c>
      <c r="L10" s="4">
        <v>0</v>
      </c>
      <c r="M10" s="4">
        <v>0</v>
      </c>
      <c r="N10" s="4">
        <v>88.981818181818198</v>
      </c>
      <c r="O10" s="4">
        <v>0.87170000000000003</v>
      </c>
      <c r="P10" s="4">
        <v>87.167598944976405</v>
      </c>
      <c r="Q10" s="4">
        <v>100</v>
      </c>
      <c r="R10" s="4">
        <v>1</v>
      </c>
      <c r="S10" s="4">
        <v>0</v>
      </c>
      <c r="T10" s="4">
        <v>101</v>
      </c>
      <c r="U10" s="4">
        <v>0.82789999999999997</v>
      </c>
      <c r="V10" s="4">
        <v>82.786885245901601</v>
      </c>
      <c r="W10" s="4">
        <v>86.818045867878993</v>
      </c>
      <c r="X10" s="11">
        <v>7</v>
      </c>
    </row>
    <row r="11" spans="1:25" x14ac:dyDescent="0.3">
      <c r="A11" s="2">
        <v>9</v>
      </c>
      <c r="B11" s="2">
        <v>2022210654</v>
      </c>
      <c r="C11" s="2" t="s">
        <v>361</v>
      </c>
      <c r="D11" s="2" t="s">
        <v>353</v>
      </c>
      <c r="E11" s="4">
        <v>95.157499999999999</v>
      </c>
      <c r="F11" s="4">
        <v>5</v>
      </c>
      <c r="G11" s="4">
        <v>0</v>
      </c>
      <c r="H11" s="4">
        <v>100.1575</v>
      </c>
      <c r="I11" s="4">
        <v>0.88290000000000002</v>
      </c>
      <c r="J11" s="4">
        <v>88.291167136812405</v>
      </c>
      <c r="K11" s="4">
        <v>88.290909090909096</v>
      </c>
      <c r="L11" s="4">
        <v>0.25</v>
      </c>
      <c r="M11" s="4">
        <v>0</v>
      </c>
      <c r="N11" s="4">
        <v>88.540909090909096</v>
      </c>
      <c r="O11" s="4">
        <v>0.86739999999999995</v>
      </c>
      <c r="P11" s="4">
        <v>86.735679395647495</v>
      </c>
      <c r="Q11" s="4">
        <v>100</v>
      </c>
      <c r="R11" s="4">
        <v>1</v>
      </c>
      <c r="S11" s="4">
        <v>0</v>
      </c>
      <c r="T11" s="4">
        <v>101</v>
      </c>
      <c r="U11" s="4">
        <v>0.82789999999999997</v>
      </c>
      <c r="V11" s="4">
        <v>82.786885245901601</v>
      </c>
      <c r="W11" s="4">
        <v>86.651897528905906</v>
      </c>
      <c r="X11" s="11">
        <v>8</v>
      </c>
    </row>
    <row r="12" spans="1:25" x14ac:dyDescent="0.3">
      <c r="A12" s="2">
        <v>10</v>
      </c>
      <c r="B12" s="2">
        <v>2022210605</v>
      </c>
      <c r="C12" s="2" t="s">
        <v>362</v>
      </c>
      <c r="D12" s="2" t="s">
        <v>353</v>
      </c>
      <c r="E12" s="4">
        <v>95.7</v>
      </c>
      <c r="F12" s="4">
        <v>6.4</v>
      </c>
      <c r="G12" s="4">
        <v>0</v>
      </c>
      <c r="H12" s="4">
        <v>102.1</v>
      </c>
      <c r="I12" s="4">
        <v>0.9</v>
      </c>
      <c r="J12" s="4">
        <v>90.003526093088894</v>
      </c>
      <c r="K12" s="4">
        <v>85.488235294117601</v>
      </c>
      <c r="L12" s="4">
        <v>0</v>
      </c>
      <c r="M12" s="4">
        <v>0</v>
      </c>
      <c r="N12" s="4">
        <v>85.488235294117601</v>
      </c>
      <c r="O12" s="4">
        <v>0.83750000000000002</v>
      </c>
      <c r="P12" s="4">
        <v>83.745245499535798</v>
      </c>
      <c r="Q12" s="4">
        <v>100</v>
      </c>
      <c r="R12" s="4">
        <v>22</v>
      </c>
      <c r="S12" s="4">
        <v>0</v>
      </c>
      <c r="T12" s="5">
        <v>122</v>
      </c>
      <c r="U12" s="4">
        <v>1</v>
      </c>
      <c r="V12" s="4">
        <v>100</v>
      </c>
      <c r="W12" s="4">
        <v>86.622377068292806</v>
      </c>
      <c r="X12" s="11">
        <v>9</v>
      </c>
    </row>
    <row r="13" spans="1:25" x14ac:dyDescent="0.3">
      <c r="A13" s="2">
        <v>11</v>
      </c>
      <c r="B13" s="2">
        <v>2022215398</v>
      </c>
      <c r="C13" s="2" t="s">
        <v>363</v>
      </c>
      <c r="D13" s="2" t="s">
        <v>353</v>
      </c>
      <c r="E13" s="4">
        <v>95.227500000000006</v>
      </c>
      <c r="F13" s="4">
        <v>6.4</v>
      </c>
      <c r="G13" s="4">
        <v>0</v>
      </c>
      <c r="H13" s="4">
        <v>101.6275</v>
      </c>
      <c r="I13" s="4">
        <v>0.89590000000000003</v>
      </c>
      <c r="J13" s="4">
        <v>89.587006346967598</v>
      </c>
      <c r="K13" s="4">
        <v>87.9</v>
      </c>
      <c r="L13" s="4">
        <v>0</v>
      </c>
      <c r="M13" s="4">
        <v>0</v>
      </c>
      <c r="N13" s="4">
        <v>87.9</v>
      </c>
      <c r="O13" s="4">
        <v>0.86109999999999998</v>
      </c>
      <c r="P13" s="4">
        <v>86.107837576519898</v>
      </c>
      <c r="Q13" s="4">
        <v>100</v>
      </c>
      <c r="R13" s="4">
        <v>1</v>
      </c>
      <c r="S13" s="4">
        <v>0</v>
      </c>
      <c r="T13" s="4">
        <v>101</v>
      </c>
      <c r="U13" s="4">
        <v>0.82789999999999997</v>
      </c>
      <c r="V13" s="4">
        <v>82.786885245901601</v>
      </c>
      <c r="W13" s="4">
        <v>86.471576097547597</v>
      </c>
      <c r="X13" s="11">
        <v>10</v>
      </c>
    </row>
    <row r="14" spans="1:25" x14ac:dyDescent="0.3">
      <c r="A14" s="2">
        <v>12</v>
      </c>
      <c r="B14" s="2">
        <v>2022210659</v>
      </c>
      <c r="C14" s="2" t="s">
        <v>364</v>
      </c>
      <c r="D14" s="2" t="s">
        <v>353</v>
      </c>
      <c r="E14" s="4">
        <v>95.332499999999996</v>
      </c>
      <c r="F14" s="4">
        <v>3</v>
      </c>
      <c r="G14" s="4">
        <v>0</v>
      </c>
      <c r="H14" s="4">
        <v>98.332499999999996</v>
      </c>
      <c r="I14" s="4">
        <v>0.86680000000000001</v>
      </c>
      <c r="J14" s="4">
        <v>86.682387165021197</v>
      </c>
      <c r="K14" s="4">
        <v>88.695454545454496</v>
      </c>
      <c r="L14" s="4">
        <v>0</v>
      </c>
      <c r="M14" s="4">
        <v>0</v>
      </c>
      <c r="N14" s="4">
        <v>88.695454545454496</v>
      </c>
      <c r="O14" s="4">
        <v>0.86890000000000001</v>
      </c>
      <c r="P14" s="4">
        <v>86.887073876855595</v>
      </c>
      <c r="Q14" s="4">
        <v>100</v>
      </c>
      <c r="R14" s="4">
        <v>1</v>
      </c>
      <c r="S14" s="4">
        <v>0</v>
      </c>
      <c r="T14" s="4">
        <v>101</v>
      </c>
      <c r="U14" s="4">
        <v>0.82789999999999997</v>
      </c>
      <c r="V14" s="4">
        <v>82.786885245901601</v>
      </c>
      <c r="W14" s="4">
        <v>86.436117671393305</v>
      </c>
      <c r="X14" s="11">
        <v>11</v>
      </c>
    </row>
    <row r="15" spans="1:25" x14ac:dyDescent="0.3">
      <c r="A15" s="2">
        <v>13</v>
      </c>
      <c r="B15" s="2">
        <v>2022215400</v>
      </c>
      <c r="C15" s="2" t="s">
        <v>365</v>
      </c>
      <c r="D15" s="2" t="s">
        <v>353</v>
      </c>
      <c r="E15" s="4">
        <v>95.472499999999997</v>
      </c>
      <c r="F15" s="4">
        <v>0</v>
      </c>
      <c r="G15" s="4">
        <v>0</v>
      </c>
      <c r="H15" s="4">
        <v>95.472499999999997</v>
      </c>
      <c r="I15" s="4">
        <v>0.84160000000000001</v>
      </c>
      <c r="J15" s="4">
        <v>84.161230606488004</v>
      </c>
      <c r="K15" s="4">
        <v>88.827878787878802</v>
      </c>
      <c r="L15" s="4">
        <v>0</v>
      </c>
      <c r="M15" s="4">
        <v>0</v>
      </c>
      <c r="N15" s="4">
        <v>88.827878787878802</v>
      </c>
      <c r="O15" s="4">
        <v>0.87019999999999997</v>
      </c>
      <c r="P15" s="4">
        <v>87.016798167616201</v>
      </c>
      <c r="Q15" s="4">
        <v>100</v>
      </c>
      <c r="R15" s="4">
        <v>2</v>
      </c>
      <c r="S15" s="4">
        <v>0</v>
      </c>
      <c r="T15" s="4">
        <v>102</v>
      </c>
      <c r="U15" s="4">
        <v>0.83609999999999995</v>
      </c>
      <c r="V15" s="4">
        <v>83.606557377049199</v>
      </c>
      <c r="W15" s="4">
        <v>86.104660576333799</v>
      </c>
      <c r="X15" s="11">
        <v>12</v>
      </c>
    </row>
    <row r="16" spans="1:25" x14ac:dyDescent="0.3">
      <c r="A16" s="2">
        <v>14</v>
      </c>
      <c r="B16" s="2">
        <v>2022215397</v>
      </c>
      <c r="C16" s="2" t="s">
        <v>366</v>
      </c>
      <c r="D16" s="2" t="s">
        <v>353</v>
      </c>
      <c r="E16" s="4">
        <v>95.174999999999997</v>
      </c>
      <c r="F16" s="4">
        <v>10</v>
      </c>
      <c r="G16" s="4">
        <v>0</v>
      </c>
      <c r="H16" s="4">
        <v>105.175</v>
      </c>
      <c r="I16" s="4">
        <v>0.92710000000000004</v>
      </c>
      <c r="J16" s="4">
        <v>92.714210155148095</v>
      </c>
      <c r="K16" s="4">
        <v>85.758333333333297</v>
      </c>
      <c r="L16" s="4">
        <v>0</v>
      </c>
      <c r="M16" s="4">
        <v>0</v>
      </c>
      <c r="N16" s="4">
        <v>85.758333333333297</v>
      </c>
      <c r="O16" s="4">
        <v>0.84009999999999996</v>
      </c>
      <c r="P16" s="4">
        <v>84.0098366040923</v>
      </c>
      <c r="Q16" s="4">
        <v>100</v>
      </c>
      <c r="R16" s="4">
        <v>2</v>
      </c>
      <c r="S16" s="4">
        <v>0</v>
      </c>
      <c r="T16" s="4">
        <v>102</v>
      </c>
      <c r="U16" s="4">
        <v>0.83609999999999995</v>
      </c>
      <c r="V16" s="4">
        <v>83.606557377049199</v>
      </c>
      <c r="W16" s="4">
        <v>85.710383391599194</v>
      </c>
      <c r="X16" s="11">
        <v>13</v>
      </c>
    </row>
    <row r="17" spans="1:24" x14ac:dyDescent="0.3">
      <c r="A17" s="2">
        <v>15</v>
      </c>
      <c r="B17" s="2">
        <v>2022210668</v>
      </c>
      <c r="C17" s="2" t="s">
        <v>367</v>
      </c>
      <c r="D17" s="2" t="s">
        <v>353</v>
      </c>
      <c r="E17" s="4">
        <v>95.892499999999998</v>
      </c>
      <c r="F17" s="4">
        <v>2</v>
      </c>
      <c r="G17" s="4">
        <v>0</v>
      </c>
      <c r="H17" s="4">
        <v>97.892499999999998</v>
      </c>
      <c r="I17" s="4">
        <v>0.8629</v>
      </c>
      <c r="J17" s="4">
        <v>86.294516925246796</v>
      </c>
      <c r="K17" s="4">
        <v>87.290909090909096</v>
      </c>
      <c r="L17" s="4">
        <v>0</v>
      </c>
      <c r="M17" s="4">
        <v>0</v>
      </c>
      <c r="N17" s="4">
        <v>87.290909090909096</v>
      </c>
      <c r="O17" s="4">
        <v>0.85509999999999997</v>
      </c>
      <c r="P17" s="4">
        <v>85.511165209405704</v>
      </c>
      <c r="Q17" s="4">
        <v>100</v>
      </c>
      <c r="R17" s="4">
        <v>1</v>
      </c>
      <c r="S17" s="4">
        <v>0</v>
      </c>
      <c r="T17" s="4">
        <v>101</v>
      </c>
      <c r="U17" s="4">
        <v>0.82789999999999997</v>
      </c>
      <c r="V17" s="4">
        <v>82.786885245901601</v>
      </c>
      <c r="W17" s="4">
        <v>85.395407556223503</v>
      </c>
      <c r="X17" s="11">
        <v>14</v>
      </c>
    </row>
    <row r="18" spans="1:24" x14ac:dyDescent="0.3">
      <c r="A18" s="2">
        <v>16</v>
      </c>
      <c r="B18" s="2">
        <v>2022210517</v>
      </c>
      <c r="C18" s="2" t="s">
        <v>368</v>
      </c>
      <c r="D18" s="2" t="s">
        <v>353</v>
      </c>
      <c r="E18" s="4">
        <v>95.157499999999999</v>
      </c>
      <c r="F18" s="4">
        <v>3</v>
      </c>
      <c r="G18" s="4">
        <v>0</v>
      </c>
      <c r="H18" s="4">
        <v>98.157499999999999</v>
      </c>
      <c r="I18" s="4">
        <v>0.86529999999999996</v>
      </c>
      <c r="J18" s="4">
        <v>86.528120592383601</v>
      </c>
      <c r="K18" s="4">
        <v>86.44</v>
      </c>
      <c r="L18" s="4">
        <v>0</v>
      </c>
      <c r="M18" s="4">
        <v>0</v>
      </c>
      <c r="N18" s="4">
        <v>86.44</v>
      </c>
      <c r="O18" s="4">
        <v>0.8468</v>
      </c>
      <c r="P18" s="4">
        <v>84.677605006989495</v>
      </c>
      <c r="Q18" s="4">
        <v>100</v>
      </c>
      <c r="R18" s="4">
        <v>0</v>
      </c>
      <c r="S18" s="4">
        <v>0</v>
      </c>
      <c r="T18" s="4">
        <v>100</v>
      </c>
      <c r="U18" s="4">
        <v>0.81969999999999998</v>
      </c>
      <c r="V18" s="4">
        <v>81.967213114754102</v>
      </c>
      <c r="W18" s="4">
        <v>84.776668934844807</v>
      </c>
      <c r="X18" s="11">
        <v>15</v>
      </c>
    </row>
    <row r="19" spans="1:24" x14ac:dyDescent="0.3">
      <c r="A19" s="2">
        <v>17</v>
      </c>
      <c r="B19" s="2">
        <v>2022210684</v>
      </c>
      <c r="C19" s="2" t="s">
        <v>369</v>
      </c>
      <c r="D19" s="2" t="s">
        <v>353</v>
      </c>
      <c r="E19" s="4">
        <v>95.98</v>
      </c>
      <c r="F19" s="4">
        <v>7</v>
      </c>
      <c r="G19" s="4">
        <v>0</v>
      </c>
      <c r="H19" s="4">
        <v>102.98</v>
      </c>
      <c r="I19" s="4">
        <v>0.90780000000000005</v>
      </c>
      <c r="J19" s="4">
        <v>90.779266572637496</v>
      </c>
      <c r="K19" s="4">
        <v>84.934210526315795</v>
      </c>
      <c r="L19" s="4">
        <v>0</v>
      </c>
      <c r="M19" s="4">
        <v>0</v>
      </c>
      <c r="N19" s="4">
        <v>84.934210526315795</v>
      </c>
      <c r="O19" s="4">
        <v>0.83199999999999996</v>
      </c>
      <c r="P19" s="4">
        <v>83.202516549373698</v>
      </c>
      <c r="Q19" s="4">
        <v>100</v>
      </c>
      <c r="R19" s="4">
        <v>1</v>
      </c>
      <c r="S19" s="4">
        <v>0</v>
      </c>
      <c r="T19" s="4">
        <v>101</v>
      </c>
      <c r="U19" s="4">
        <v>0.82789999999999997</v>
      </c>
      <c r="V19" s="4">
        <v>82.786885245901601</v>
      </c>
      <c r="W19" s="4">
        <v>84.676303423679201</v>
      </c>
      <c r="X19" s="11">
        <v>16</v>
      </c>
    </row>
    <row r="20" spans="1:24" x14ac:dyDescent="0.3">
      <c r="A20" s="2">
        <v>18</v>
      </c>
      <c r="B20" s="2">
        <v>2022215399</v>
      </c>
      <c r="C20" s="2" t="s">
        <v>370</v>
      </c>
      <c r="D20" s="2" t="s">
        <v>353</v>
      </c>
      <c r="E20" s="4">
        <v>95.49</v>
      </c>
      <c r="F20" s="4">
        <v>6.4</v>
      </c>
      <c r="G20" s="4">
        <v>0</v>
      </c>
      <c r="H20" s="4">
        <v>101.89</v>
      </c>
      <c r="I20" s="4">
        <v>0.8982</v>
      </c>
      <c r="J20" s="4">
        <v>89.818406205923793</v>
      </c>
      <c r="K20" s="4">
        <v>84.061904761904799</v>
      </c>
      <c r="L20" s="4">
        <v>0</v>
      </c>
      <c r="M20" s="4">
        <v>0</v>
      </c>
      <c r="N20" s="4">
        <v>84.061904761904799</v>
      </c>
      <c r="O20" s="4">
        <v>0.82350000000000001</v>
      </c>
      <c r="P20" s="4">
        <v>82.347995922764298</v>
      </c>
      <c r="Q20" s="4">
        <v>100</v>
      </c>
      <c r="R20" s="4">
        <v>1</v>
      </c>
      <c r="S20" s="4">
        <v>0</v>
      </c>
      <c r="T20" s="4">
        <v>101</v>
      </c>
      <c r="U20" s="4">
        <v>0.82789999999999997</v>
      </c>
      <c r="V20" s="4">
        <v>82.786885245901601</v>
      </c>
      <c r="W20" s="4">
        <v>83.8859669117099</v>
      </c>
      <c r="X20" s="11">
        <v>17</v>
      </c>
    </row>
    <row r="21" spans="1:24" x14ac:dyDescent="0.3">
      <c r="A21" s="2">
        <v>19</v>
      </c>
      <c r="B21" s="2">
        <v>2022210546</v>
      </c>
      <c r="C21" s="2" t="s">
        <v>371</v>
      </c>
      <c r="D21" s="2" t="s">
        <v>353</v>
      </c>
      <c r="E21" s="4">
        <v>95.28</v>
      </c>
      <c r="F21" s="4">
        <v>4</v>
      </c>
      <c r="G21" s="4">
        <v>0</v>
      </c>
      <c r="H21" s="4">
        <v>99.28</v>
      </c>
      <c r="I21" s="4">
        <v>0.87519999999999998</v>
      </c>
      <c r="J21" s="4">
        <v>87.517630465444299</v>
      </c>
      <c r="K21" s="4">
        <v>84.703571428571394</v>
      </c>
      <c r="L21" s="4">
        <v>0</v>
      </c>
      <c r="M21" s="4">
        <v>0</v>
      </c>
      <c r="N21" s="4">
        <v>84.703571428571394</v>
      </c>
      <c r="O21" s="4">
        <v>0.82979999999999998</v>
      </c>
      <c r="P21" s="4">
        <v>82.976579871701702</v>
      </c>
      <c r="Q21" s="4">
        <v>100</v>
      </c>
      <c r="R21" s="4">
        <v>1</v>
      </c>
      <c r="S21" s="4">
        <v>0</v>
      </c>
      <c r="T21" s="4">
        <v>101</v>
      </c>
      <c r="U21" s="4">
        <v>0.82789999999999997</v>
      </c>
      <c r="V21" s="4">
        <v>82.786885245901601</v>
      </c>
      <c r="W21" s="4">
        <v>83.865820527870198</v>
      </c>
      <c r="X21" s="11">
        <v>18</v>
      </c>
    </row>
    <row r="22" spans="1:24" x14ac:dyDescent="0.3">
      <c r="A22" s="2">
        <v>20</v>
      </c>
      <c r="B22" s="2">
        <v>2022215303</v>
      </c>
      <c r="C22" s="2" t="s">
        <v>372</v>
      </c>
      <c r="D22" s="2" t="s">
        <v>353</v>
      </c>
      <c r="E22" s="4">
        <v>95.682500000000005</v>
      </c>
      <c r="F22" s="4">
        <v>0</v>
      </c>
      <c r="G22" s="4">
        <v>0</v>
      </c>
      <c r="H22" s="4">
        <v>95.682500000000005</v>
      </c>
      <c r="I22" s="4">
        <v>0.84350000000000003</v>
      </c>
      <c r="J22" s="4">
        <v>84.346350493653006</v>
      </c>
      <c r="K22" s="4">
        <v>84.715384615384593</v>
      </c>
      <c r="L22" s="4">
        <v>0.4</v>
      </c>
      <c r="M22" s="4">
        <v>0</v>
      </c>
      <c r="N22" s="4">
        <v>85.115384615384599</v>
      </c>
      <c r="O22" s="4">
        <v>0.83379999999999999</v>
      </c>
      <c r="P22" s="4">
        <v>83.38</v>
      </c>
      <c r="Q22" s="4">
        <v>100</v>
      </c>
      <c r="R22" s="4">
        <v>1</v>
      </c>
      <c r="S22" s="4">
        <v>0</v>
      </c>
      <c r="T22" s="4">
        <v>101</v>
      </c>
      <c r="U22" s="4">
        <v>0.82789999999999997</v>
      </c>
      <c r="V22" s="4">
        <v>82.786885245901601</v>
      </c>
      <c r="W22" s="4">
        <v>83.513956343539107</v>
      </c>
      <c r="X22" s="11">
        <v>19</v>
      </c>
    </row>
    <row r="23" spans="1:24" x14ac:dyDescent="0.3">
      <c r="A23" s="2">
        <v>21</v>
      </c>
      <c r="B23" s="2">
        <v>2022210677</v>
      </c>
      <c r="C23" s="2" t="s">
        <v>373</v>
      </c>
      <c r="D23" s="2" t="s">
        <v>353</v>
      </c>
      <c r="E23" s="4">
        <v>95.577500000000001</v>
      </c>
      <c r="F23" s="4">
        <v>0</v>
      </c>
      <c r="G23" s="4">
        <v>0</v>
      </c>
      <c r="H23" s="4">
        <v>95.577500000000001</v>
      </c>
      <c r="I23" s="4">
        <v>0.84250000000000003</v>
      </c>
      <c r="J23" s="4">
        <v>84.253790550070505</v>
      </c>
      <c r="K23" s="4">
        <v>84.15</v>
      </c>
      <c r="L23" s="4">
        <v>0.6</v>
      </c>
      <c r="M23" s="4">
        <v>0</v>
      </c>
      <c r="N23" s="4">
        <v>84.75</v>
      </c>
      <c r="O23" s="4">
        <v>0.83020000000000005</v>
      </c>
      <c r="P23" s="4">
        <v>83.022061827190697</v>
      </c>
      <c r="Q23" s="4">
        <v>100</v>
      </c>
      <c r="R23" s="4">
        <v>1</v>
      </c>
      <c r="S23" s="4">
        <v>0</v>
      </c>
      <c r="T23" s="4">
        <v>101</v>
      </c>
      <c r="U23" s="4">
        <v>0.82789999999999997</v>
      </c>
      <c r="V23" s="4">
        <v>82.786885245901601</v>
      </c>
      <c r="W23" s="4">
        <v>83.244889913637707</v>
      </c>
      <c r="X23" s="11">
        <v>20</v>
      </c>
    </row>
    <row r="24" spans="1:24" x14ac:dyDescent="0.3">
      <c r="A24" s="2">
        <v>22</v>
      </c>
      <c r="B24" s="2">
        <v>2022210670</v>
      </c>
      <c r="C24" s="2" t="s">
        <v>374</v>
      </c>
      <c r="D24" s="2" t="s">
        <v>353</v>
      </c>
      <c r="E24" s="4">
        <v>95.4375</v>
      </c>
      <c r="F24" s="4">
        <v>0</v>
      </c>
      <c r="G24" s="4">
        <v>0</v>
      </c>
      <c r="H24" s="4">
        <v>95.4375</v>
      </c>
      <c r="I24" s="4">
        <v>0.84130000000000005</v>
      </c>
      <c r="J24" s="4">
        <v>84.1303772919605</v>
      </c>
      <c r="K24" s="4">
        <v>84.527272727272702</v>
      </c>
      <c r="L24" s="4">
        <v>0</v>
      </c>
      <c r="M24" s="4">
        <v>0</v>
      </c>
      <c r="N24" s="4">
        <v>84.527272727272702</v>
      </c>
      <c r="O24" s="4">
        <v>0.82799999999999996</v>
      </c>
      <c r="P24" s="4">
        <v>82.803875663096704</v>
      </c>
      <c r="Q24" s="4">
        <v>100</v>
      </c>
      <c r="R24" s="4">
        <v>1</v>
      </c>
      <c r="S24" s="4">
        <v>0</v>
      </c>
      <c r="T24" s="4">
        <v>101</v>
      </c>
      <c r="U24" s="4">
        <v>0.82789999999999997</v>
      </c>
      <c r="V24" s="4">
        <v>82.786885245901601</v>
      </c>
      <c r="W24" s="4">
        <v>83.067476947149999</v>
      </c>
      <c r="X24" s="11">
        <v>21</v>
      </c>
    </row>
    <row r="25" spans="1:24" x14ac:dyDescent="0.3">
      <c r="K25" s="10"/>
    </row>
  </sheetData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6"/>
  <sheetViews>
    <sheetView tabSelected="1" topLeftCell="M1" workbookViewId="0">
      <selection activeCell="Y7" sqref="Y7"/>
    </sheetView>
  </sheetViews>
  <sheetFormatPr defaultColWidth="9" defaultRowHeight="14" x14ac:dyDescent="0.3"/>
  <cols>
    <col min="2" max="2" width="12.75" customWidth="1"/>
    <col min="5" max="5" width="12.9140625"/>
    <col min="8" max="11" width="12.9140625"/>
    <col min="12" max="12" width="9.6640625"/>
    <col min="14" max="16" width="12.9140625"/>
    <col min="20" max="20" width="9.6640625"/>
    <col min="21" max="23" width="12.9140625"/>
    <col min="25" max="25" width="14.75" customWidth="1"/>
  </cols>
  <sheetData>
    <row r="1" spans="1:25" x14ac:dyDescent="0.3">
      <c r="A1" s="91" t="s">
        <v>12</v>
      </c>
      <c r="B1" s="92" t="s">
        <v>13</v>
      </c>
      <c r="C1" s="92" t="s">
        <v>14</v>
      </c>
      <c r="D1" s="92" t="s">
        <v>15</v>
      </c>
      <c r="E1" s="91" t="s">
        <v>16</v>
      </c>
      <c r="F1" s="91"/>
      <c r="G1" s="91"/>
      <c r="H1" s="91"/>
      <c r="I1" s="91"/>
      <c r="J1" s="91"/>
      <c r="K1" s="91" t="s">
        <v>17</v>
      </c>
      <c r="L1" s="91"/>
      <c r="M1" s="91"/>
      <c r="N1" s="91"/>
      <c r="O1" s="91"/>
      <c r="P1" s="91"/>
      <c r="Q1" s="91" t="s">
        <v>18</v>
      </c>
      <c r="R1" s="91"/>
      <c r="S1" s="91"/>
      <c r="T1" s="91"/>
      <c r="U1" s="91"/>
      <c r="V1" s="91"/>
      <c r="W1" s="93" t="s">
        <v>19</v>
      </c>
      <c r="X1" s="94" t="s">
        <v>20</v>
      </c>
    </row>
    <row r="2" spans="1:25" ht="28" x14ac:dyDescent="0.3">
      <c r="A2" s="91"/>
      <c r="B2" s="92"/>
      <c r="C2" s="92"/>
      <c r="D2" s="92"/>
      <c r="E2" s="3" t="s">
        <v>21</v>
      </c>
      <c r="F2" s="14" t="s">
        <v>22</v>
      </c>
      <c r="G2" s="15" t="s">
        <v>23</v>
      </c>
      <c r="H2" s="16" t="s">
        <v>24</v>
      </c>
      <c r="I2" s="3" t="s">
        <v>25</v>
      </c>
      <c r="J2" s="28" t="s">
        <v>26</v>
      </c>
      <c r="K2" s="3" t="s">
        <v>21</v>
      </c>
      <c r="L2" s="3" t="s">
        <v>22</v>
      </c>
      <c r="M2" s="7" t="s">
        <v>23</v>
      </c>
      <c r="N2" s="7" t="s">
        <v>27</v>
      </c>
      <c r="O2" s="3" t="s">
        <v>28</v>
      </c>
      <c r="P2" s="29" t="s">
        <v>29</v>
      </c>
      <c r="Q2" s="7" t="s">
        <v>21</v>
      </c>
      <c r="R2" s="3" t="s">
        <v>22</v>
      </c>
      <c r="S2" s="7" t="s">
        <v>23</v>
      </c>
      <c r="T2" s="7" t="s">
        <v>30</v>
      </c>
      <c r="U2" s="3" t="s">
        <v>31</v>
      </c>
      <c r="V2" s="31" t="s">
        <v>32</v>
      </c>
      <c r="W2" s="93"/>
      <c r="X2" s="94"/>
    </row>
    <row r="3" spans="1:25" x14ac:dyDescent="0.3">
      <c r="A3" s="17">
        <v>1</v>
      </c>
      <c r="B3" s="9">
        <v>2022210594</v>
      </c>
      <c r="C3" s="13" t="s">
        <v>33</v>
      </c>
      <c r="D3" s="2" t="s">
        <v>34</v>
      </c>
      <c r="E3" s="3" t="s">
        <v>35</v>
      </c>
      <c r="F3" s="3" t="s">
        <v>35</v>
      </c>
      <c r="G3" s="3" t="s">
        <v>35</v>
      </c>
      <c r="H3" s="3" t="s">
        <v>35</v>
      </c>
      <c r="I3" s="7" t="s">
        <v>35</v>
      </c>
      <c r="J3" s="3" t="s">
        <v>35</v>
      </c>
      <c r="K3" s="3" t="s">
        <v>35</v>
      </c>
      <c r="L3" s="8" t="s">
        <v>35</v>
      </c>
      <c r="M3" s="9" t="s">
        <v>35</v>
      </c>
      <c r="N3" s="3" t="s">
        <v>35</v>
      </c>
      <c r="O3" s="3" t="s">
        <v>35</v>
      </c>
      <c r="P3" s="3" t="s">
        <v>35</v>
      </c>
      <c r="Q3" s="3" t="s">
        <v>35</v>
      </c>
      <c r="R3" s="3" t="s">
        <v>35</v>
      </c>
      <c r="S3" s="3" t="s">
        <v>35</v>
      </c>
      <c r="T3" s="3" t="s">
        <v>35</v>
      </c>
      <c r="U3" s="3" t="s">
        <v>35</v>
      </c>
      <c r="V3" s="3" t="s">
        <v>35</v>
      </c>
      <c r="W3" s="3" t="s">
        <v>35</v>
      </c>
      <c r="X3" s="3" t="s">
        <v>35</v>
      </c>
      <c r="Y3" s="37" t="s">
        <v>36</v>
      </c>
    </row>
    <row r="4" spans="1:25" x14ac:dyDescent="0.3">
      <c r="A4" s="17">
        <v>2</v>
      </c>
      <c r="B4" s="2">
        <v>2022210520</v>
      </c>
      <c r="C4" s="13" t="s">
        <v>37</v>
      </c>
      <c r="D4" s="2" t="s">
        <v>34</v>
      </c>
      <c r="E4" s="3" t="s">
        <v>35</v>
      </c>
      <c r="F4" s="3" t="s">
        <v>35</v>
      </c>
      <c r="G4" s="3" t="s">
        <v>35</v>
      </c>
      <c r="H4" s="3" t="s">
        <v>35</v>
      </c>
      <c r="I4" s="7" t="s">
        <v>35</v>
      </c>
      <c r="J4" s="3" t="s">
        <v>35</v>
      </c>
      <c r="K4" s="3" t="s">
        <v>35</v>
      </c>
      <c r="L4" s="8" t="s">
        <v>35</v>
      </c>
      <c r="M4" s="9" t="s">
        <v>35</v>
      </c>
      <c r="N4" s="3" t="s">
        <v>35</v>
      </c>
      <c r="O4" s="3" t="s">
        <v>35</v>
      </c>
      <c r="P4" s="3" t="s">
        <v>35</v>
      </c>
      <c r="Q4" s="3" t="s">
        <v>35</v>
      </c>
      <c r="R4" s="3" t="s">
        <v>35</v>
      </c>
      <c r="S4" s="3" t="s">
        <v>35</v>
      </c>
      <c r="T4" s="3" t="s">
        <v>35</v>
      </c>
      <c r="U4" s="3" t="s">
        <v>35</v>
      </c>
      <c r="V4" s="3" t="s">
        <v>35</v>
      </c>
      <c r="W4" s="3" t="s">
        <v>35</v>
      </c>
      <c r="X4" s="3" t="s">
        <v>35</v>
      </c>
      <c r="Y4" s="37" t="s">
        <v>38</v>
      </c>
    </row>
    <row r="5" spans="1:25" x14ac:dyDescent="0.3">
      <c r="A5" s="17">
        <v>3</v>
      </c>
      <c r="B5" s="2">
        <v>2022210551</v>
      </c>
      <c r="C5" s="110" t="s">
        <v>375</v>
      </c>
      <c r="D5" s="111" t="s">
        <v>376</v>
      </c>
      <c r="E5" s="3" t="s">
        <v>35</v>
      </c>
      <c r="F5" s="3" t="s">
        <v>35</v>
      </c>
      <c r="G5" s="3" t="s">
        <v>35</v>
      </c>
      <c r="H5" s="3" t="s">
        <v>35</v>
      </c>
      <c r="I5" s="3" t="s">
        <v>35</v>
      </c>
      <c r="J5" s="3" t="s">
        <v>35</v>
      </c>
      <c r="K5" s="3" t="s">
        <v>35</v>
      </c>
      <c r="L5" s="3" t="s">
        <v>35</v>
      </c>
      <c r="M5" s="3" t="s">
        <v>35</v>
      </c>
      <c r="N5" s="3" t="s">
        <v>35</v>
      </c>
      <c r="O5" s="3" t="s">
        <v>35</v>
      </c>
      <c r="P5" s="3" t="s">
        <v>35</v>
      </c>
      <c r="Q5" s="3" t="s">
        <v>35</v>
      </c>
      <c r="R5" s="3" t="s">
        <v>35</v>
      </c>
      <c r="S5" s="3" t="s">
        <v>35</v>
      </c>
      <c r="T5" s="3" t="s">
        <v>35</v>
      </c>
      <c r="U5" s="3" t="s">
        <v>35</v>
      </c>
      <c r="V5" s="3" t="s">
        <v>35</v>
      </c>
      <c r="W5" s="3" t="s">
        <v>35</v>
      </c>
      <c r="X5" s="3" t="s">
        <v>35</v>
      </c>
      <c r="Y5" s="112" t="s">
        <v>379</v>
      </c>
    </row>
    <row r="6" spans="1:25" x14ac:dyDescent="0.3">
      <c r="A6" s="17">
        <v>4</v>
      </c>
      <c r="B6" s="2">
        <v>2021210601</v>
      </c>
      <c r="C6" s="110" t="s">
        <v>377</v>
      </c>
      <c r="D6" s="111" t="s">
        <v>376</v>
      </c>
      <c r="E6" s="3" t="s">
        <v>35</v>
      </c>
      <c r="F6" s="3" t="s">
        <v>35</v>
      </c>
      <c r="G6" s="3" t="s">
        <v>35</v>
      </c>
      <c r="H6" s="3" t="s">
        <v>35</v>
      </c>
      <c r="I6" s="3" t="s">
        <v>35</v>
      </c>
      <c r="J6" s="3" t="s">
        <v>35</v>
      </c>
      <c r="K6" s="3" t="s">
        <v>35</v>
      </c>
      <c r="L6" s="3" t="s">
        <v>35</v>
      </c>
      <c r="M6" s="3" t="s">
        <v>35</v>
      </c>
      <c r="N6" s="3" t="s">
        <v>35</v>
      </c>
      <c r="O6" s="3" t="s">
        <v>35</v>
      </c>
      <c r="P6" s="3" t="s">
        <v>35</v>
      </c>
      <c r="Q6" s="3" t="s">
        <v>35</v>
      </c>
      <c r="R6" s="3" t="s">
        <v>35</v>
      </c>
      <c r="S6" s="3" t="s">
        <v>35</v>
      </c>
      <c r="T6" s="3" t="s">
        <v>35</v>
      </c>
      <c r="U6" s="3" t="s">
        <v>35</v>
      </c>
      <c r="V6" s="3" t="s">
        <v>35</v>
      </c>
      <c r="W6" s="3" t="s">
        <v>35</v>
      </c>
      <c r="X6" s="3" t="s">
        <v>35</v>
      </c>
      <c r="Y6" s="112" t="s">
        <v>379</v>
      </c>
    </row>
    <row r="7" spans="1:25" x14ac:dyDescent="0.3">
      <c r="A7" s="17">
        <v>5</v>
      </c>
      <c r="B7" s="2">
        <v>2021210638</v>
      </c>
      <c r="C7" s="110" t="s">
        <v>378</v>
      </c>
      <c r="D7" s="111" t="s">
        <v>376</v>
      </c>
      <c r="E7" s="3" t="s">
        <v>35</v>
      </c>
      <c r="F7" s="3" t="s">
        <v>35</v>
      </c>
      <c r="G7" s="3" t="s">
        <v>35</v>
      </c>
      <c r="H7" s="3" t="s">
        <v>35</v>
      </c>
      <c r="I7" s="3" t="s">
        <v>35</v>
      </c>
      <c r="J7" s="3" t="s">
        <v>35</v>
      </c>
      <c r="K7" s="3" t="s">
        <v>35</v>
      </c>
      <c r="L7" s="3" t="s">
        <v>35</v>
      </c>
      <c r="M7" s="3" t="s">
        <v>35</v>
      </c>
      <c r="N7" s="3" t="s">
        <v>35</v>
      </c>
      <c r="O7" s="3" t="s">
        <v>35</v>
      </c>
      <c r="P7" s="3" t="s">
        <v>35</v>
      </c>
      <c r="Q7" s="3" t="s">
        <v>35</v>
      </c>
      <c r="R7" s="3" t="s">
        <v>35</v>
      </c>
      <c r="S7" s="3" t="s">
        <v>35</v>
      </c>
      <c r="T7" s="3" t="s">
        <v>35</v>
      </c>
      <c r="U7" s="3" t="s">
        <v>35</v>
      </c>
      <c r="V7" s="3" t="s">
        <v>35</v>
      </c>
      <c r="W7" s="3" t="s">
        <v>35</v>
      </c>
      <c r="X7" s="3" t="s">
        <v>35</v>
      </c>
      <c r="Y7" s="112" t="s">
        <v>379</v>
      </c>
    </row>
    <row r="8" spans="1:25" x14ac:dyDescent="0.3">
      <c r="A8" s="17">
        <v>6</v>
      </c>
      <c r="B8" s="2">
        <v>2022210521</v>
      </c>
      <c r="C8" s="2" t="s">
        <v>39</v>
      </c>
      <c r="D8" s="2" t="s">
        <v>34</v>
      </c>
      <c r="E8" s="2">
        <v>97.513437499999995</v>
      </c>
      <c r="F8" s="2">
        <v>11.3</v>
      </c>
      <c r="G8" s="2">
        <v>0</v>
      </c>
      <c r="H8" s="22">
        <f>E8+F8+G8</f>
        <v>108.81343749999999</v>
      </c>
      <c r="I8" s="22">
        <f t="shared" ref="I8:I65" si="0">H8/117.44</f>
        <v>0.92654493784059944</v>
      </c>
      <c r="J8" s="22">
        <f t="shared" ref="J8:J65" si="1">100*H8/117.44</f>
        <v>92.654493784059952</v>
      </c>
      <c r="K8" s="22">
        <v>92.84</v>
      </c>
      <c r="L8" s="22">
        <v>6.8</v>
      </c>
      <c r="M8" s="24">
        <v>0</v>
      </c>
      <c r="N8" s="25">
        <f>K8+L8+M8</f>
        <v>99.64</v>
      </c>
      <c r="O8" s="22">
        <f t="shared" ref="O8:O65" si="2">N8/99.64</f>
        <v>1</v>
      </c>
      <c r="P8" s="22">
        <f t="shared" ref="P8:P65" si="3">100*N8/99.64</f>
        <v>100</v>
      </c>
      <c r="Q8" s="23">
        <v>100</v>
      </c>
      <c r="R8" s="22">
        <v>8</v>
      </c>
      <c r="S8" s="22">
        <v>0</v>
      </c>
      <c r="T8" s="22">
        <f>Q8+R8+S8</f>
        <v>108</v>
      </c>
      <c r="U8" s="22">
        <f t="shared" ref="U8:U65" si="4">T8/116.4</f>
        <v>0.92783505154639168</v>
      </c>
      <c r="V8" s="22">
        <f t="shared" ref="V8:V65" si="5">100*T8/116.4</f>
        <v>92.783505154639172</v>
      </c>
      <c r="W8" s="22">
        <f t="shared" ref="W8:W65" si="6">J8*0.2+P8*0.7+V8*0.1</f>
        <v>97.809249272275906</v>
      </c>
      <c r="X8" s="22">
        <f t="shared" ref="X8:X39" si="7">RANK(W8,$W$8:$W$65,)</f>
        <v>1</v>
      </c>
      <c r="Y8" s="37"/>
    </row>
    <row r="9" spans="1:25" x14ac:dyDescent="0.3">
      <c r="A9" s="17">
        <v>7</v>
      </c>
      <c r="B9" s="2">
        <v>2022210519</v>
      </c>
      <c r="C9" s="2" t="s">
        <v>40</v>
      </c>
      <c r="D9" s="2" t="s">
        <v>34</v>
      </c>
      <c r="E9" s="2">
        <v>97.621818181818199</v>
      </c>
      <c r="F9" s="2">
        <v>10</v>
      </c>
      <c r="G9" s="2">
        <v>0</v>
      </c>
      <c r="H9" s="78">
        <f>E9+F9</f>
        <v>107.6218181818182</v>
      </c>
      <c r="I9" s="82">
        <f t="shared" si="0"/>
        <v>0.91639831558087703</v>
      </c>
      <c r="J9" s="2">
        <f t="shared" si="1"/>
        <v>91.639831558087707</v>
      </c>
      <c r="K9" s="2">
        <v>91.308999999999997</v>
      </c>
      <c r="L9" s="2">
        <v>0</v>
      </c>
      <c r="M9" s="2">
        <v>0</v>
      </c>
      <c r="N9" s="78">
        <f>K9+L9</f>
        <v>91.308999999999997</v>
      </c>
      <c r="O9" s="82">
        <f t="shared" si="2"/>
        <v>0.91638900040144522</v>
      </c>
      <c r="P9" s="2">
        <f t="shared" si="3"/>
        <v>91.63890004014452</v>
      </c>
      <c r="Q9" s="2">
        <v>100</v>
      </c>
      <c r="R9" s="2">
        <v>0</v>
      </c>
      <c r="S9" s="2">
        <v>0</v>
      </c>
      <c r="T9" s="2">
        <f>Q9+R9</f>
        <v>100</v>
      </c>
      <c r="U9" s="85">
        <f t="shared" si="4"/>
        <v>0.85910652920962194</v>
      </c>
      <c r="V9" s="2">
        <f t="shared" si="5"/>
        <v>85.910652920962193</v>
      </c>
      <c r="W9" s="17">
        <f t="shared" si="6"/>
        <v>91.066261631814925</v>
      </c>
      <c r="X9" s="22">
        <f t="shared" si="7"/>
        <v>2</v>
      </c>
    </row>
    <row r="10" spans="1:25" x14ac:dyDescent="0.3">
      <c r="A10" s="17">
        <v>8</v>
      </c>
      <c r="B10" s="2">
        <v>2022210583</v>
      </c>
      <c r="C10" s="2" t="s">
        <v>41</v>
      </c>
      <c r="D10" s="2" t="s">
        <v>34</v>
      </c>
      <c r="E10" s="2">
        <v>97.804374999999993</v>
      </c>
      <c r="F10" s="2">
        <v>11.634</v>
      </c>
      <c r="G10" s="2">
        <v>0</v>
      </c>
      <c r="H10" s="22">
        <f>E10+F10+G10</f>
        <v>109.43837499999999</v>
      </c>
      <c r="I10" s="22">
        <f t="shared" si="0"/>
        <v>0.93186627213896456</v>
      </c>
      <c r="J10" s="22">
        <f t="shared" si="1"/>
        <v>93.186627213896458</v>
      </c>
      <c r="K10" s="22">
        <v>89.236842105263193</v>
      </c>
      <c r="L10" s="22">
        <v>0</v>
      </c>
      <c r="M10" s="24">
        <v>0</v>
      </c>
      <c r="N10" s="22">
        <f>K10+L10+M10</f>
        <v>89.236842105263193</v>
      </c>
      <c r="O10" s="22">
        <f t="shared" si="2"/>
        <v>0.8955925542479245</v>
      </c>
      <c r="P10" s="22">
        <f t="shared" si="3"/>
        <v>89.55925542479244</v>
      </c>
      <c r="Q10" s="23">
        <v>100</v>
      </c>
      <c r="R10" s="22">
        <v>8</v>
      </c>
      <c r="S10" s="22">
        <v>0</v>
      </c>
      <c r="T10" s="22">
        <f>Q10+R10+S10</f>
        <v>108</v>
      </c>
      <c r="U10" s="22">
        <f t="shared" si="4"/>
        <v>0.92783505154639168</v>
      </c>
      <c r="V10" s="22">
        <f t="shared" si="5"/>
        <v>92.783505154639172</v>
      </c>
      <c r="W10" s="22">
        <f t="shared" si="6"/>
        <v>90.607154755597904</v>
      </c>
      <c r="X10" s="22">
        <f t="shared" si="7"/>
        <v>3</v>
      </c>
    </row>
    <row r="11" spans="1:25" x14ac:dyDescent="0.3">
      <c r="A11" s="17">
        <v>9</v>
      </c>
      <c r="B11" s="2">
        <v>2022210592</v>
      </c>
      <c r="C11" s="2" t="s">
        <v>42</v>
      </c>
      <c r="D11" s="2" t="s">
        <v>34</v>
      </c>
      <c r="E11" s="2">
        <v>97.410624999999996</v>
      </c>
      <c r="F11" s="2">
        <v>10.8</v>
      </c>
      <c r="G11" s="2">
        <v>0</v>
      </c>
      <c r="H11" s="22">
        <f>E11+F11+G11</f>
        <v>108.21062499999999</v>
      </c>
      <c r="I11" s="22">
        <f t="shared" si="0"/>
        <v>0.92141199761580372</v>
      </c>
      <c r="J11" s="22">
        <f t="shared" si="1"/>
        <v>92.141199761580381</v>
      </c>
      <c r="K11" s="22">
        <v>89.466666666666697</v>
      </c>
      <c r="L11" s="22">
        <v>0</v>
      </c>
      <c r="M11" s="24">
        <v>0</v>
      </c>
      <c r="N11" s="22">
        <f>K11+L11+M11</f>
        <v>89.466666666666697</v>
      </c>
      <c r="O11" s="22">
        <f t="shared" si="2"/>
        <v>0.89789910343904755</v>
      </c>
      <c r="P11" s="22">
        <f t="shared" si="3"/>
        <v>89.789910343904751</v>
      </c>
      <c r="Q11" s="23">
        <v>100</v>
      </c>
      <c r="R11" s="22">
        <v>0</v>
      </c>
      <c r="S11" s="22">
        <v>0</v>
      </c>
      <c r="T11" s="22">
        <f>Q11+R11+S11</f>
        <v>100</v>
      </c>
      <c r="U11" s="22">
        <f t="shared" si="4"/>
        <v>0.85910652920962194</v>
      </c>
      <c r="V11" s="22">
        <f t="shared" si="5"/>
        <v>85.910652920962193</v>
      </c>
      <c r="W11" s="22">
        <f t="shared" si="6"/>
        <v>89.872242485145605</v>
      </c>
      <c r="X11" s="22">
        <f t="shared" si="7"/>
        <v>4</v>
      </c>
    </row>
    <row r="12" spans="1:25" x14ac:dyDescent="0.3">
      <c r="A12" s="17">
        <v>10</v>
      </c>
      <c r="B12" s="2">
        <v>2022210570</v>
      </c>
      <c r="C12" s="2" t="s">
        <v>43</v>
      </c>
      <c r="D12" s="2" t="s">
        <v>34</v>
      </c>
      <c r="E12" s="2">
        <v>97.384375000000006</v>
      </c>
      <c r="F12" s="2">
        <v>4</v>
      </c>
      <c r="G12" s="2">
        <v>0</v>
      </c>
      <c r="H12" s="22">
        <f>E12+F12+G12</f>
        <v>101.38437500000001</v>
      </c>
      <c r="I12" s="22">
        <f t="shared" si="0"/>
        <v>0.86328657186648505</v>
      </c>
      <c r="J12" s="22">
        <f t="shared" si="1"/>
        <v>86.328657186648499</v>
      </c>
      <c r="K12" s="22">
        <v>90.831249999999997</v>
      </c>
      <c r="L12" s="22">
        <v>0</v>
      </c>
      <c r="M12" s="24">
        <v>0</v>
      </c>
      <c r="N12" s="22">
        <f>K12+L12+M12</f>
        <v>90.831249999999997</v>
      </c>
      <c r="O12" s="22">
        <f t="shared" si="2"/>
        <v>0.91159423926134076</v>
      </c>
      <c r="P12" s="22">
        <f t="shared" si="3"/>
        <v>91.159423926134082</v>
      </c>
      <c r="Q12" s="23">
        <v>100</v>
      </c>
      <c r="R12" s="22">
        <v>0</v>
      </c>
      <c r="S12" s="22">
        <v>0</v>
      </c>
      <c r="T12" s="22">
        <f>Q12+R12+S12</f>
        <v>100</v>
      </c>
      <c r="U12" s="22">
        <f t="shared" si="4"/>
        <v>0.85910652920962194</v>
      </c>
      <c r="V12" s="22">
        <f t="shared" si="5"/>
        <v>85.910652920962193</v>
      </c>
      <c r="W12" s="22">
        <f t="shared" si="6"/>
        <v>89.668393477719775</v>
      </c>
      <c r="X12" s="22">
        <f t="shared" si="7"/>
        <v>5</v>
      </c>
    </row>
    <row r="13" spans="1:25" x14ac:dyDescent="0.3">
      <c r="A13" s="17">
        <v>11</v>
      </c>
      <c r="B13" s="2">
        <v>2022210580</v>
      </c>
      <c r="C13" s="2" t="s">
        <v>44</v>
      </c>
      <c r="D13" s="2" t="s">
        <v>34</v>
      </c>
      <c r="E13" s="2">
        <v>97.856875000000002</v>
      </c>
      <c r="F13" s="2">
        <v>9.6999999999999993</v>
      </c>
      <c r="G13" s="2">
        <v>0</v>
      </c>
      <c r="H13" s="22">
        <f>E13+F13+G13</f>
        <v>107.55687500000001</v>
      </c>
      <c r="I13" s="22">
        <f t="shared" si="0"/>
        <v>0.91584532527247964</v>
      </c>
      <c r="J13" s="22">
        <f t="shared" si="1"/>
        <v>91.584532527247958</v>
      </c>
      <c r="K13" s="22">
        <v>88.912499999999994</v>
      </c>
      <c r="L13" s="22">
        <v>0</v>
      </c>
      <c r="M13" s="24">
        <v>0</v>
      </c>
      <c r="N13" s="22">
        <f>K13+L13+M13</f>
        <v>88.912499999999994</v>
      </c>
      <c r="O13" s="22">
        <f t="shared" si="2"/>
        <v>0.8923374146928944</v>
      </c>
      <c r="P13" s="22">
        <f t="shared" si="3"/>
        <v>89.233741469289441</v>
      </c>
      <c r="Q13" s="23">
        <v>100</v>
      </c>
      <c r="R13" s="22">
        <v>2</v>
      </c>
      <c r="S13" s="22">
        <v>0</v>
      </c>
      <c r="T13" s="22">
        <f>Q13+R13+S13</f>
        <v>102</v>
      </c>
      <c r="U13" s="22">
        <f t="shared" si="4"/>
        <v>0.87628865979381443</v>
      </c>
      <c r="V13" s="22">
        <f t="shared" si="5"/>
        <v>87.628865979381445</v>
      </c>
      <c r="W13" s="22">
        <f t="shared" si="6"/>
        <v>89.543412131890349</v>
      </c>
      <c r="X13" s="22">
        <f t="shared" si="7"/>
        <v>6</v>
      </c>
    </row>
    <row r="14" spans="1:25" x14ac:dyDescent="0.3">
      <c r="A14" s="17">
        <v>12</v>
      </c>
      <c r="B14" s="2">
        <v>2022210628</v>
      </c>
      <c r="C14" s="2" t="s">
        <v>45</v>
      </c>
      <c r="D14" s="2" t="s">
        <v>34</v>
      </c>
      <c r="E14" s="2">
        <v>97.506874999999994</v>
      </c>
      <c r="F14" s="2">
        <v>17.32</v>
      </c>
      <c r="G14" s="2">
        <v>0</v>
      </c>
      <c r="H14" s="22">
        <f>E14+F14+G14</f>
        <v>114.826875</v>
      </c>
      <c r="I14" s="22">
        <f t="shared" si="0"/>
        <v>0.97774927622615804</v>
      </c>
      <c r="J14" s="22">
        <f t="shared" si="1"/>
        <v>97.774927622615806</v>
      </c>
      <c r="K14" s="22">
        <v>84.352941176470594</v>
      </c>
      <c r="L14" s="22">
        <v>1.0128569999999999</v>
      </c>
      <c r="M14" s="24">
        <v>0</v>
      </c>
      <c r="N14" s="22">
        <f>K14+L14+M14</f>
        <v>85.365798176470591</v>
      </c>
      <c r="O14" s="22">
        <f t="shared" si="2"/>
        <v>0.85674225387866909</v>
      </c>
      <c r="P14" s="22">
        <f t="shared" si="3"/>
        <v>85.674225387866912</v>
      </c>
      <c r="Q14" s="23">
        <v>100</v>
      </c>
      <c r="R14" s="22">
        <v>7.6666999999999996</v>
      </c>
      <c r="S14" s="22">
        <v>0</v>
      </c>
      <c r="T14" s="22">
        <f>Q14+R14+S14</f>
        <v>107.66670000000001</v>
      </c>
      <c r="U14" s="22">
        <f t="shared" si="4"/>
        <v>0.92497164948453614</v>
      </c>
      <c r="V14" s="22">
        <f t="shared" si="5"/>
        <v>92.497164948453602</v>
      </c>
      <c r="W14" s="22">
        <f t="shared" si="6"/>
        <v>88.776659790875357</v>
      </c>
      <c r="X14" s="22">
        <f t="shared" si="7"/>
        <v>7</v>
      </c>
    </row>
    <row r="15" spans="1:25" x14ac:dyDescent="0.3">
      <c r="A15" s="17">
        <v>13</v>
      </c>
      <c r="B15" s="2">
        <v>2022210621</v>
      </c>
      <c r="C15" s="2" t="s">
        <v>46</v>
      </c>
      <c r="D15" s="2" t="s">
        <v>34</v>
      </c>
      <c r="E15" s="2">
        <v>96.9642424242424</v>
      </c>
      <c r="F15" s="2">
        <v>0</v>
      </c>
      <c r="G15" s="2">
        <v>0</v>
      </c>
      <c r="H15" s="78">
        <f>E15+F15</f>
        <v>96.9642424242424</v>
      </c>
      <c r="I15" s="82">
        <f t="shared" si="0"/>
        <v>0.82564920320369894</v>
      </c>
      <c r="J15" s="2">
        <f t="shared" si="1"/>
        <v>82.564920320369893</v>
      </c>
      <c r="K15" s="2">
        <v>90.481999999999999</v>
      </c>
      <c r="L15" s="2">
        <v>0</v>
      </c>
      <c r="M15" s="2">
        <v>0</v>
      </c>
      <c r="N15" s="78">
        <f>K15+L15</f>
        <v>90.481999999999999</v>
      </c>
      <c r="O15" s="82">
        <f t="shared" si="2"/>
        <v>0.90808912083500604</v>
      </c>
      <c r="P15" s="2">
        <f t="shared" si="3"/>
        <v>90.808912083500616</v>
      </c>
      <c r="Q15" s="2">
        <v>100</v>
      </c>
      <c r="R15" s="2">
        <v>0</v>
      </c>
      <c r="S15" s="2">
        <v>0</v>
      </c>
      <c r="T15" s="2">
        <f>Q15+R15</f>
        <v>100</v>
      </c>
      <c r="U15" s="85">
        <f t="shared" si="4"/>
        <v>0.85910652920962194</v>
      </c>
      <c r="V15" s="2">
        <f t="shared" si="5"/>
        <v>85.910652920962193</v>
      </c>
      <c r="W15" s="17">
        <f t="shared" si="6"/>
        <v>88.670287814620622</v>
      </c>
      <c r="X15" s="22">
        <f t="shared" si="7"/>
        <v>8</v>
      </c>
    </row>
    <row r="16" spans="1:25" x14ac:dyDescent="0.3">
      <c r="A16" s="17">
        <v>14</v>
      </c>
      <c r="B16" s="2">
        <v>2022210582</v>
      </c>
      <c r="C16" s="2" t="s">
        <v>47</v>
      </c>
      <c r="D16" s="2" t="s">
        <v>34</v>
      </c>
      <c r="E16" s="2">
        <v>97.139375000000001</v>
      </c>
      <c r="F16" s="2">
        <v>4</v>
      </c>
      <c r="G16" s="2">
        <v>0</v>
      </c>
      <c r="H16" s="22">
        <f>E16+F16+G16</f>
        <v>101.139375</v>
      </c>
      <c r="I16" s="22">
        <f t="shared" si="0"/>
        <v>0.86120040020435973</v>
      </c>
      <c r="J16" s="22">
        <f t="shared" si="1"/>
        <v>86.120040020435965</v>
      </c>
      <c r="K16" s="22">
        <v>88.821052631578894</v>
      </c>
      <c r="L16" s="22">
        <v>0</v>
      </c>
      <c r="M16" s="24">
        <v>0</v>
      </c>
      <c r="N16" s="22">
        <f>K16+L16+M16</f>
        <v>88.821052631578894</v>
      </c>
      <c r="O16" s="22">
        <f t="shared" si="2"/>
        <v>0.89141963700902138</v>
      </c>
      <c r="P16" s="22">
        <f t="shared" si="3"/>
        <v>89.141963700902139</v>
      </c>
      <c r="Q16" s="23">
        <v>100</v>
      </c>
      <c r="R16" s="22">
        <v>0</v>
      </c>
      <c r="S16" s="22">
        <v>0</v>
      </c>
      <c r="T16" s="22">
        <f>Q16+R16+S16</f>
        <v>100</v>
      </c>
      <c r="U16" s="22">
        <f t="shared" si="4"/>
        <v>0.85910652920962194</v>
      </c>
      <c r="V16" s="22">
        <f t="shared" si="5"/>
        <v>85.910652920962193</v>
      </c>
      <c r="W16" s="22">
        <f t="shared" si="6"/>
        <v>88.214447886814909</v>
      </c>
      <c r="X16" s="22">
        <f t="shared" si="7"/>
        <v>9</v>
      </c>
    </row>
    <row r="17" spans="1:24" x14ac:dyDescent="0.3">
      <c r="A17" s="17">
        <v>15</v>
      </c>
      <c r="B17" s="2">
        <v>2022210573</v>
      </c>
      <c r="C17" s="2" t="s">
        <v>48</v>
      </c>
      <c r="D17" s="2" t="s">
        <v>34</v>
      </c>
      <c r="E17" s="2">
        <v>97.021249999999995</v>
      </c>
      <c r="F17" s="2">
        <v>2</v>
      </c>
      <c r="G17" s="2">
        <v>0</v>
      </c>
      <c r="H17" s="22">
        <f>E17+F17+G17</f>
        <v>99.021249999999995</v>
      </c>
      <c r="I17" s="22">
        <f t="shared" si="0"/>
        <v>0.84316459468664851</v>
      </c>
      <c r="J17" s="22">
        <f t="shared" si="1"/>
        <v>84.316459468664846</v>
      </c>
      <c r="K17" s="22">
        <v>89.096703296703296</v>
      </c>
      <c r="L17" s="22">
        <v>0</v>
      </c>
      <c r="M17" s="24">
        <v>0</v>
      </c>
      <c r="N17" s="22">
        <f>K17+L17+M17</f>
        <v>89.096703296703296</v>
      </c>
      <c r="O17" s="22">
        <f t="shared" si="2"/>
        <v>0.89418610293760836</v>
      </c>
      <c r="P17" s="22">
        <f t="shared" si="3"/>
        <v>89.418610293760835</v>
      </c>
      <c r="Q17" s="23">
        <v>100</v>
      </c>
      <c r="R17" s="22">
        <v>0</v>
      </c>
      <c r="S17" s="22">
        <v>0</v>
      </c>
      <c r="T17" s="22">
        <f>Q17+R17+S17</f>
        <v>100</v>
      </c>
      <c r="U17" s="22">
        <f t="shared" si="4"/>
        <v>0.85910652920962194</v>
      </c>
      <c r="V17" s="22">
        <f t="shared" si="5"/>
        <v>85.910652920962193</v>
      </c>
      <c r="W17" s="22">
        <f t="shared" si="6"/>
        <v>88.047384391461762</v>
      </c>
      <c r="X17" s="22">
        <f t="shared" si="7"/>
        <v>10</v>
      </c>
    </row>
    <row r="18" spans="1:24" x14ac:dyDescent="0.3">
      <c r="A18" s="17">
        <v>16</v>
      </c>
      <c r="B18" s="2">
        <v>2022210531</v>
      </c>
      <c r="C18" s="2" t="s">
        <v>49</v>
      </c>
      <c r="D18" s="2" t="s">
        <v>34</v>
      </c>
      <c r="E18" s="2">
        <v>97.603125000000006</v>
      </c>
      <c r="F18" s="2">
        <v>8.4</v>
      </c>
      <c r="G18" s="2">
        <v>0</v>
      </c>
      <c r="H18" s="22">
        <f>E18+F18+G18</f>
        <v>106.00312500000001</v>
      </c>
      <c r="I18" s="22">
        <f t="shared" si="0"/>
        <v>0.90261516519073581</v>
      </c>
      <c r="J18" s="22">
        <f t="shared" si="1"/>
        <v>90.261516519073581</v>
      </c>
      <c r="K18" s="22">
        <v>87.275000000000006</v>
      </c>
      <c r="L18" s="22">
        <v>0</v>
      </c>
      <c r="M18" s="24">
        <v>0</v>
      </c>
      <c r="N18" s="22">
        <f>K18+L18+M18</f>
        <v>87.275000000000006</v>
      </c>
      <c r="O18" s="22">
        <f t="shared" si="2"/>
        <v>0.87590325170614214</v>
      </c>
      <c r="P18" s="22">
        <f t="shared" si="3"/>
        <v>87.590325170614207</v>
      </c>
      <c r="Q18" s="23">
        <v>100</v>
      </c>
      <c r="R18" s="22">
        <v>0</v>
      </c>
      <c r="S18" s="22">
        <v>0</v>
      </c>
      <c r="T18" s="22">
        <f>Q18+R18+S18</f>
        <v>100</v>
      </c>
      <c r="U18" s="22">
        <f t="shared" si="4"/>
        <v>0.85910652920962194</v>
      </c>
      <c r="V18" s="22">
        <f t="shared" si="5"/>
        <v>85.910652920962193</v>
      </c>
      <c r="W18" s="22">
        <f t="shared" si="6"/>
        <v>87.956596215340866</v>
      </c>
      <c r="X18" s="22">
        <f t="shared" si="7"/>
        <v>11</v>
      </c>
    </row>
    <row r="19" spans="1:24" x14ac:dyDescent="0.3">
      <c r="A19" s="17">
        <v>17</v>
      </c>
      <c r="B19" s="2">
        <v>2022210548</v>
      </c>
      <c r="C19" s="2" t="s">
        <v>50</v>
      </c>
      <c r="D19" s="2" t="s">
        <v>34</v>
      </c>
      <c r="E19" s="2">
        <v>97.621818181818199</v>
      </c>
      <c r="F19" s="2">
        <v>4</v>
      </c>
      <c r="G19" s="2">
        <v>0</v>
      </c>
      <c r="H19" s="78">
        <f>E19+F19</f>
        <v>101.6218181818182</v>
      </c>
      <c r="I19" s="82">
        <f t="shared" si="0"/>
        <v>0.86530839732474629</v>
      </c>
      <c r="J19" s="2">
        <f t="shared" si="1"/>
        <v>86.530839732474632</v>
      </c>
      <c r="K19" s="38">
        <v>86.816000000000003</v>
      </c>
      <c r="L19" s="2">
        <v>0</v>
      </c>
      <c r="M19" s="2">
        <v>0</v>
      </c>
      <c r="N19" s="78">
        <f>K19+L19</f>
        <v>86.816000000000003</v>
      </c>
      <c r="O19" s="82">
        <f t="shared" si="2"/>
        <v>0.87129666800481731</v>
      </c>
      <c r="P19" s="2">
        <f t="shared" si="3"/>
        <v>87.129666800481743</v>
      </c>
      <c r="Q19" s="2">
        <v>100</v>
      </c>
      <c r="R19" s="2">
        <v>12</v>
      </c>
      <c r="S19" s="2">
        <v>0</v>
      </c>
      <c r="T19" s="2">
        <f>Q19+R19</f>
        <v>112</v>
      </c>
      <c r="U19" s="85">
        <f t="shared" si="4"/>
        <v>0.96219931271477654</v>
      </c>
      <c r="V19" s="2">
        <f t="shared" si="5"/>
        <v>96.219931271477662</v>
      </c>
      <c r="W19" s="17">
        <f t="shared" si="6"/>
        <v>87.918927833979922</v>
      </c>
      <c r="X19" s="22">
        <f t="shared" si="7"/>
        <v>12</v>
      </c>
    </row>
    <row r="20" spans="1:24" x14ac:dyDescent="0.3">
      <c r="A20" s="17">
        <v>18</v>
      </c>
      <c r="B20" s="2">
        <v>2022210620</v>
      </c>
      <c r="C20" s="2" t="s">
        <v>51</v>
      </c>
      <c r="D20" s="2" t="s">
        <v>34</v>
      </c>
      <c r="E20" s="2">
        <v>97.198437499999997</v>
      </c>
      <c r="F20" s="2">
        <v>3.67</v>
      </c>
      <c r="G20" s="2">
        <v>0</v>
      </c>
      <c r="H20" s="22">
        <f>E20+F20+G20</f>
        <v>100.8684375</v>
      </c>
      <c r="I20" s="22">
        <f t="shared" si="0"/>
        <v>0.85889337108310626</v>
      </c>
      <c r="J20" s="22">
        <f t="shared" si="1"/>
        <v>85.889337108310627</v>
      </c>
      <c r="K20" s="22">
        <v>88.465000000000003</v>
      </c>
      <c r="L20" s="22">
        <v>0</v>
      </c>
      <c r="M20" s="24">
        <v>0</v>
      </c>
      <c r="N20" s="22">
        <f>K20+L20+M20</f>
        <v>88.465000000000003</v>
      </c>
      <c r="O20" s="22">
        <f t="shared" si="2"/>
        <v>0.88784624648735455</v>
      </c>
      <c r="P20" s="22">
        <f t="shared" si="3"/>
        <v>88.784624648735445</v>
      </c>
      <c r="Q20" s="23">
        <v>100</v>
      </c>
      <c r="R20" s="22">
        <v>0</v>
      </c>
      <c r="S20" s="22">
        <v>0</v>
      </c>
      <c r="T20" s="22">
        <f>Q20+R20+S20</f>
        <v>100</v>
      </c>
      <c r="U20" s="22">
        <f t="shared" si="4"/>
        <v>0.85910652920962194</v>
      </c>
      <c r="V20" s="22">
        <f t="shared" si="5"/>
        <v>85.910652920962193</v>
      </c>
      <c r="W20" s="22">
        <f t="shared" si="6"/>
        <v>87.918169967873155</v>
      </c>
      <c r="X20" s="22">
        <f t="shared" si="7"/>
        <v>13</v>
      </c>
    </row>
    <row r="21" spans="1:24" x14ac:dyDescent="0.3">
      <c r="A21" s="17">
        <v>19</v>
      </c>
      <c r="B21" s="2">
        <v>2022210624</v>
      </c>
      <c r="C21" s="2" t="s">
        <v>52</v>
      </c>
      <c r="D21" s="2" t="s">
        <v>34</v>
      </c>
      <c r="E21" s="2">
        <v>97.476249999999993</v>
      </c>
      <c r="F21" s="2">
        <v>6.8</v>
      </c>
      <c r="G21" s="2">
        <v>0</v>
      </c>
      <c r="H21" s="22">
        <f>E21+F21+G21</f>
        <v>104.27624999999999</v>
      </c>
      <c r="I21" s="22">
        <f t="shared" si="0"/>
        <v>0.88791084809264298</v>
      </c>
      <c r="J21" s="22">
        <f t="shared" si="1"/>
        <v>88.791084809264291</v>
      </c>
      <c r="K21" s="22">
        <v>86.75</v>
      </c>
      <c r="L21" s="22">
        <v>0</v>
      </c>
      <c r="M21" s="24">
        <v>0</v>
      </c>
      <c r="N21" s="22">
        <f>K21+L21+M21</f>
        <v>86.75</v>
      </c>
      <c r="O21" s="22">
        <f t="shared" si="2"/>
        <v>0.87063428342031313</v>
      </c>
      <c r="P21" s="22">
        <f t="shared" si="3"/>
        <v>87.063428342031315</v>
      </c>
      <c r="Q21" s="23">
        <v>100</v>
      </c>
      <c r="R21" s="22">
        <v>7</v>
      </c>
      <c r="S21" s="22">
        <v>0</v>
      </c>
      <c r="T21" s="22">
        <f>Q21+R21+S21</f>
        <v>107</v>
      </c>
      <c r="U21" s="22">
        <f t="shared" si="4"/>
        <v>0.91924398625429549</v>
      </c>
      <c r="V21" s="22">
        <f t="shared" si="5"/>
        <v>91.924398625429546</v>
      </c>
      <c r="W21" s="22">
        <f t="shared" si="6"/>
        <v>87.895056663817741</v>
      </c>
      <c r="X21" s="22">
        <f t="shared" si="7"/>
        <v>14</v>
      </c>
    </row>
    <row r="22" spans="1:24" x14ac:dyDescent="0.3">
      <c r="A22" s="17">
        <v>20</v>
      </c>
      <c r="B22" s="2">
        <v>2022210633</v>
      </c>
      <c r="C22" s="2" t="s">
        <v>53</v>
      </c>
      <c r="D22" s="2" t="s">
        <v>34</v>
      </c>
      <c r="E22" s="2">
        <v>96.943030303030298</v>
      </c>
      <c r="F22" s="2">
        <v>20.5</v>
      </c>
      <c r="G22" s="2">
        <v>0</v>
      </c>
      <c r="H22" s="79">
        <f>E22+F22</f>
        <v>117.4430303030303</v>
      </c>
      <c r="I22" s="82">
        <f t="shared" si="0"/>
        <v>1.0000258029890183</v>
      </c>
      <c r="J22" s="2">
        <f t="shared" si="1"/>
        <v>100.00258029890182</v>
      </c>
      <c r="K22" s="2">
        <v>83.18</v>
      </c>
      <c r="L22" s="2">
        <v>0.625</v>
      </c>
      <c r="M22" s="2">
        <v>0</v>
      </c>
      <c r="N22" s="78">
        <f>K22+L22</f>
        <v>83.805000000000007</v>
      </c>
      <c r="O22" s="82">
        <f t="shared" si="2"/>
        <v>0.84107788036932962</v>
      </c>
      <c r="P22" s="2">
        <f t="shared" si="3"/>
        <v>84.107788036932959</v>
      </c>
      <c r="Q22" s="2">
        <v>100</v>
      </c>
      <c r="R22" s="2">
        <v>0</v>
      </c>
      <c r="S22" s="2">
        <v>0</v>
      </c>
      <c r="T22" s="2">
        <f>Q22+R22</f>
        <v>100</v>
      </c>
      <c r="U22" s="85">
        <f t="shared" si="4"/>
        <v>0.85910652920962194</v>
      </c>
      <c r="V22" s="2">
        <f t="shared" si="5"/>
        <v>85.910652920962193</v>
      </c>
      <c r="W22" s="17">
        <f t="shared" si="6"/>
        <v>87.467032977729659</v>
      </c>
      <c r="X22" s="22">
        <f t="shared" si="7"/>
        <v>15</v>
      </c>
    </row>
    <row r="23" spans="1:24" x14ac:dyDescent="0.3">
      <c r="A23" s="17">
        <v>21</v>
      </c>
      <c r="B23" s="2">
        <v>2202210639</v>
      </c>
      <c r="C23" s="2" t="s">
        <v>54</v>
      </c>
      <c r="D23" s="2" t="s">
        <v>34</v>
      </c>
      <c r="E23" s="2">
        <v>97.032187500000006</v>
      </c>
      <c r="F23" s="2">
        <v>5.83</v>
      </c>
      <c r="G23" s="2">
        <v>0</v>
      </c>
      <c r="H23" s="22">
        <f>E23+F23+G23</f>
        <v>102.8621875</v>
      </c>
      <c r="I23" s="22">
        <f t="shared" si="0"/>
        <v>0.87587012517029983</v>
      </c>
      <c r="J23" s="22">
        <f t="shared" si="1"/>
        <v>87.587012517029976</v>
      </c>
      <c r="K23" s="22">
        <v>87.131578947368396</v>
      </c>
      <c r="L23" s="22">
        <v>0</v>
      </c>
      <c r="M23" s="24">
        <v>0</v>
      </c>
      <c r="N23" s="22">
        <f>K23+L23+M23</f>
        <v>87.131578947368396</v>
      </c>
      <c r="O23" s="22">
        <f t="shared" si="2"/>
        <v>0.87446385936740667</v>
      </c>
      <c r="P23" s="22">
        <f t="shared" si="3"/>
        <v>87.446385936740668</v>
      </c>
      <c r="Q23" s="23">
        <v>100</v>
      </c>
      <c r="R23" s="22">
        <v>0</v>
      </c>
      <c r="S23" s="22">
        <v>0</v>
      </c>
      <c r="T23" s="22">
        <f>Q23+R23+S23</f>
        <v>100</v>
      </c>
      <c r="U23" s="22">
        <f t="shared" si="4"/>
        <v>0.85910652920962194</v>
      </c>
      <c r="V23" s="22">
        <f t="shared" si="5"/>
        <v>85.910652920962193</v>
      </c>
      <c r="W23" s="22">
        <f t="shared" si="6"/>
        <v>87.320937951220671</v>
      </c>
      <c r="X23" s="22">
        <f t="shared" si="7"/>
        <v>16</v>
      </c>
    </row>
    <row r="24" spans="1:24" x14ac:dyDescent="0.3">
      <c r="A24" s="17">
        <v>22</v>
      </c>
      <c r="B24" s="2">
        <v>2022210509</v>
      </c>
      <c r="C24" s="2" t="s">
        <v>55</v>
      </c>
      <c r="D24" s="2" t="s">
        <v>34</v>
      </c>
      <c r="E24" s="2">
        <v>97.587812499999998</v>
      </c>
      <c r="F24" s="2">
        <v>4</v>
      </c>
      <c r="G24" s="2">
        <v>0</v>
      </c>
      <c r="H24" s="22">
        <f>E24+F24+G24</f>
        <v>101.5878125</v>
      </c>
      <c r="I24" s="22">
        <f t="shared" si="0"/>
        <v>0.86501883940735691</v>
      </c>
      <c r="J24" s="22">
        <f t="shared" si="1"/>
        <v>86.501883940735695</v>
      </c>
      <c r="K24" s="22">
        <v>87.185294117647103</v>
      </c>
      <c r="L24" s="22">
        <v>0</v>
      </c>
      <c r="M24" s="24">
        <v>0</v>
      </c>
      <c r="N24" s="22">
        <f>K24+L24+M24</f>
        <v>87.185294117647103</v>
      </c>
      <c r="O24" s="22">
        <f t="shared" si="2"/>
        <v>0.87500295180296173</v>
      </c>
      <c r="P24" s="22">
        <f t="shared" si="3"/>
        <v>87.500295180296163</v>
      </c>
      <c r="Q24" s="23">
        <v>100</v>
      </c>
      <c r="R24" s="22">
        <v>0</v>
      </c>
      <c r="S24" s="22">
        <v>0</v>
      </c>
      <c r="T24" s="22">
        <f>Q24+R24+S24</f>
        <v>100</v>
      </c>
      <c r="U24" s="22">
        <f t="shared" si="4"/>
        <v>0.85910652920962194</v>
      </c>
      <c r="V24" s="22">
        <f t="shared" si="5"/>
        <v>85.910652920962193</v>
      </c>
      <c r="W24" s="22">
        <f t="shared" si="6"/>
        <v>87.141648706450667</v>
      </c>
      <c r="X24" s="22">
        <f t="shared" si="7"/>
        <v>17</v>
      </c>
    </row>
    <row r="25" spans="1:24" x14ac:dyDescent="0.3">
      <c r="A25" s="17">
        <v>23</v>
      </c>
      <c r="B25" s="2">
        <v>2022210612</v>
      </c>
      <c r="C25" s="2" t="s">
        <v>56</v>
      </c>
      <c r="D25" s="2" t="s">
        <v>34</v>
      </c>
      <c r="E25" s="2">
        <v>97.324848484848502</v>
      </c>
      <c r="F25" s="2">
        <v>4</v>
      </c>
      <c r="G25" s="2">
        <v>0</v>
      </c>
      <c r="H25" s="78">
        <f>E25+F25</f>
        <v>101.3248484848485</v>
      </c>
      <c r="I25" s="82">
        <f t="shared" si="0"/>
        <v>0.86277970440095797</v>
      </c>
      <c r="J25" s="2">
        <f t="shared" si="1"/>
        <v>86.2779704400958</v>
      </c>
      <c r="K25" s="2">
        <v>87</v>
      </c>
      <c r="L25" s="2">
        <v>0</v>
      </c>
      <c r="M25" s="2">
        <v>0</v>
      </c>
      <c r="N25" s="78">
        <f>K25+L25</f>
        <v>87</v>
      </c>
      <c r="O25" s="82">
        <f t="shared" si="2"/>
        <v>0.8731433159373746</v>
      </c>
      <c r="P25" s="2">
        <f t="shared" si="3"/>
        <v>87.31433159373745</v>
      </c>
      <c r="Q25" s="2">
        <v>100</v>
      </c>
      <c r="R25" s="2">
        <v>0</v>
      </c>
      <c r="S25" s="2">
        <v>0</v>
      </c>
      <c r="T25" s="2">
        <f>Q25+R25</f>
        <v>100</v>
      </c>
      <c r="U25" s="85">
        <f t="shared" si="4"/>
        <v>0.85910652920962194</v>
      </c>
      <c r="V25" s="2">
        <f t="shared" si="5"/>
        <v>85.910652920962193</v>
      </c>
      <c r="W25" s="2">
        <f t="shared" si="6"/>
        <v>86.966691495731595</v>
      </c>
      <c r="X25" s="22">
        <f t="shared" si="7"/>
        <v>18</v>
      </c>
    </row>
    <row r="26" spans="1:24" x14ac:dyDescent="0.3">
      <c r="A26" s="17">
        <v>24</v>
      </c>
      <c r="B26" s="2">
        <v>2022210523</v>
      </c>
      <c r="C26" s="2" t="s">
        <v>57</v>
      </c>
      <c r="D26" s="2" t="s">
        <v>34</v>
      </c>
      <c r="E26" s="2">
        <v>97.643030303030301</v>
      </c>
      <c r="F26" s="2">
        <v>7.67</v>
      </c>
      <c r="G26" s="2">
        <v>0</v>
      </c>
      <c r="H26" s="78">
        <f>E26+F26</f>
        <v>105.3130303030303</v>
      </c>
      <c r="I26" s="82">
        <f t="shared" si="0"/>
        <v>0.89673901824787383</v>
      </c>
      <c r="J26" s="2">
        <f t="shared" si="1"/>
        <v>89.673901824787379</v>
      </c>
      <c r="K26" s="83">
        <v>85.525999999999996</v>
      </c>
      <c r="L26" s="2">
        <v>0</v>
      </c>
      <c r="M26" s="2">
        <v>0</v>
      </c>
      <c r="N26" s="78">
        <f>K26+L26</f>
        <v>85.525999999999996</v>
      </c>
      <c r="O26" s="82">
        <f t="shared" si="2"/>
        <v>0.8583500602167804</v>
      </c>
      <c r="P26" s="2">
        <f t="shared" si="3"/>
        <v>85.835006021678041</v>
      </c>
      <c r="Q26" s="2">
        <v>100</v>
      </c>
      <c r="R26" s="2">
        <v>1</v>
      </c>
      <c r="S26" s="2">
        <v>0</v>
      </c>
      <c r="T26" s="2">
        <f>Q26+R26</f>
        <v>101</v>
      </c>
      <c r="U26" s="85">
        <f t="shared" si="4"/>
        <v>0.86769759450171813</v>
      </c>
      <c r="V26" s="2">
        <f t="shared" si="5"/>
        <v>86.769759450171819</v>
      </c>
      <c r="W26" s="2">
        <f t="shared" si="6"/>
        <v>86.696260525149285</v>
      </c>
      <c r="X26" s="22">
        <f t="shared" si="7"/>
        <v>19</v>
      </c>
    </row>
    <row r="27" spans="1:24" x14ac:dyDescent="0.3">
      <c r="A27" s="17">
        <v>25</v>
      </c>
      <c r="B27" s="2">
        <v>2022210571</v>
      </c>
      <c r="C27" s="2" t="s">
        <v>58</v>
      </c>
      <c r="D27" s="2" t="s">
        <v>34</v>
      </c>
      <c r="E27" s="2">
        <v>98.343030303030304</v>
      </c>
      <c r="F27" s="2">
        <v>6.5</v>
      </c>
      <c r="G27" s="2">
        <v>0</v>
      </c>
      <c r="H27" s="13">
        <f>E27+F27</f>
        <v>104.8430303030303</v>
      </c>
      <c r="I27" s="13">
        <f t="shared" si="0"/>
        <v>0.89273697465114366</v>
      </c>
      <c r="J27" s="13">
        <f t="shared" si="1"/>
        <v>89.273697465114353</v>
      </c>
      <c r="K27" s="13">
        <v>85.13</v>
      </c>
      <c r="L27" s="13">
        <v>0</v>
      </c>
      <c r="M27" s="13">
        <v>0</v>
      </c>
      <c r="N27" s="13">
        <f>K27+L27</f>
        <v>85.13</v>
      </c>
      <c r="O27" s="13">
        <f t="shared" si="2"/>
        <v>0.85437575270975508</v>
      </c>
      <c r="P27" s="13">
        <f t="shared" si="3"/>
        <v>85.437575270975515</v>
      </c>
      <c r="Q27" s="13">
        <v>100</v>
      </c>
      <c r="R27" s="13">
        <v>4</v>
      </c>
      <c r="S27" s="13">
        <v>0</v>
      </c>
      <c r="T27" s="13">
        <f>Q27+R27</f>
        <v>104</v>
      </c>
      <c r="U27" s="13">
        <f t="shared" si="4"/>
        <v>0.89347079037800681</v>
      </c>
      <c r="V27" s="2">
        <f t="shared" si="5"/>
        <v>89.347079037800682</v>
      </c>
      <c r="W27" s="2">
        <f t="shared" si="6"/>
        <v>86.595750086485793</v>
      </c>
      <c r="X27" s="22">
        <f t="shared" si="7"/>
        <v>20</v>
      </c>
    </row>
    <row r="28" spans="1:24" x14ac:dyDescent="0.3">
      <c r="A28" s="17">
        <v>26</v>
      </c>
      <c r="B28" s="2">
        <v>2022210601</v>
      </c>
      <c r="C28" s="2" t="s">
        <v>59</v>
      </c>
      <c r="D28" s="2" t="s">
        <v>34</v>
      </c>
      <c r="E28" s="2">
        <v>97.918787878787896</v>
      </c>
      <c r="F28" s="2">
        <v>9</v>
      </c>
      <c r="G28" s="2">
        <v>0</v>
      </c>
      <c r="H28" s="13">
        <f>E28+F28</f>
        <v>106.9187878787879</v>
      </c>
      <c r="I28" s="13">
        <f t="shared" si="0"/>
        <v>0.91041202212864358</v>
      </c>
      <c r="J28" s="13">
        <f t="shared" si="1"/>
        <v>91.041202212864363</v>
      </c>
      <c r="K28" s="13">
        <v>83.03</v>
      </c>
      <c r="L28" s="13">
        <v>0</v>
      </c>
      <c r="M28" s="13">
        <v>0</v>
      </c>
      <c r="N28" s="13">
        <f>K28+L28</f>
        <v>83.03</v>
      </c>
      <c r="O28" s="13">
        <f t="shared" si="2"/>
        <v>0.83329987956643914</v>
      </c>
      <c r="P28" s="13">
        <f t="shared" si="3"/>
        <v>83.329987956643919</v>
      </c>
      <c r="Q28" s="13">
        <v>100</v>
      </c>
      <c r="R28" s="13">
        <v>16.399999999999999</v>
      </c>
      <c r="S28" s="13">
        <v>0</v>
      </c>
      <c r="T28" s="13">
        <f>Q28+R28</f>
        <v>116.4</v>
      </c>
      <c r="U28" s="13">
        <f t="shared" si="4"/>
        <v>1</v>
      </c>
      <c r="V28" s="2">
        <f t="shared" si="5"/>
        <v>100</v>
      </c>
      <c r="W28" s="2">
        <f t="shared" si="6"/>
        <v>86.539232012223607</v>
      </c>
      <c r="X28" s="22">
        <f t="shared" si="7"/>
        <v>21</v>
      </c>
    </row>
    <row r="29" spans="1:24" x14ac:dyDescent="0.3">
      <c r="A29" s="17">
        <v>27</v>
      </c>
      <c r="B29" s="2">
        <v>2022210625</v>
      </c>
      <c r="C29" s="2" t="s">
        <v>60</v>
      </c>
      <c r="D29" s="2" t="s">
        <v>34</v>
      </c>
      <c r="E29" s="2">
        <v>97.126249999999999</v>
      </c>
      <c r="F29" s="2">
        <v>4</v>
      </c>
      <c r="G29" s="2">
        <v>0</v>
      </c>
      <c r="H29" s="13">
        <f>E29+F29+G29</f>
        <v>101.12625</v>
      </c>
      <c r="I29" s="13">
        <f t="shared" si="0"/>
        <v>0.86108864100817439</v>
      </c>
      <c r="J29" s="13">
        <f t="shared" si="1"/>
        <v>86.108864100817442</v>
      </c>
      <c r="K29" s="13">
        <v>85.645454545454498</v>
      </c>
      <c r="L29" s="13">
        <v>0</v>
      </c>
      <c r="M29" s="13">
        <v>0</v>
      </c>
      <c r="N29" s="13">
        <f>K29+L29+M29</f>
        <v>85.645454545454498</v>
      </c>
      <c r="O29" s="13">
        <f t="shared" si="2"/>
        <v>0.85954892157220497</v>
      </c>
      <c r="P29" s="13">
        <f t="shared" si="3"/>
        <v>85.954892157220499</v>
      </c>
      <c r="Q29" s="13">
        <v>100</v>
      </c>
      <c r="R29" s="13">
        <v>0</v>
      </c>
      <c r="S29" s="13">
        <v>0</v>
      </c>
      <c r="T29" s="13">
        <f>Q29+R29+S29</f>
        <v>100</v>
      </c>
      <c r="U29" s="13">
        <f t="shared" si="4"/>
        <v>0.85910652920962194</v>
      </c>
      <c r="V29" s="22">
        <f t="shared" si="5"/>
        <v>85.910652920962193</v>
      </c>
      <c r="W29" s="22">
        <f t="shared" si="6"/>
        <v>85.981262622314048</v>
      </c>
      <c r="X29" s="22">
        <f t="shared" si="7"/>
        <v>22</v>
      </c>
    </row>
    <row r="30" spans="1:24" x14ac:dyDescent="0.3">
      <c r="A30" s="17">
        <v>28</v>
      </c>
      <c r="B30" s="2">
        <v>2022210533</v>
      </c>
      <c r="C30" s="2" t="s">
        <v>61</v>
      </c>
      <c r="D30" s="2" t="s">
        <v>34</v>
      </c>
      <c r="E30" s="2">
        <v>97.452121212121199</v>
      </c>
      <c r="F30" s="2">
        <v>6.7</v>
      </c>
      <c r="G30" s="2">
        <v>0</v>
      </c>
      <c r="H30" s="13">
        <f>E30+F30</f>
        <v>104.1521212121212</v>
      </c>
      <c r="I30" s="13">
        <f t="shared" si="0"/>
        <v>0.88685389315498298</v>
      </c>
      <c r="J30" s="13">
        <f t="shared" si="1"/>
        <v>88.685389315498298</v>
      </c>
      <c r="K30" s="13">
        <v>84.570999999999998</v>
      </c>
      <c r="L30" s="13">
        <v>0</v>
      </c>
      <c r="M30" s="13">
        <v>0</v>
      </c>
      <c r="N30" s="13">
        <f>K30+L30</f>
        <v>84.570999999999998</v>
      </c>
      <c r="O30" s="13">
        <f t="shared" si="2"/>
        <v>0.84876555600160575</v>
      </c>
      <c r="P30" s="13">
        <f t="shared" si="3"/>
        <v>84.876555600160586</v>
      </c>
      <c r="Q30" s="13">
        <v>100</v>
      </c>
      <c r="R30" s="13">
        <v>2</v>
      </c>
      <c r="S30" s="13">
        <v>0</v>
      </c>
      <c r="T30" s="13">
        <f>Q30+R30</f>
        <v>102</v>
      </c>
      <c r="U30" s="13">
        <f t="shared" si="4"/>
        <v>0.87628865979381443</v>
      </c>
      <c r="V30" s="2">
        <f t="shared" si="5"/>
        <v>87.628865979381445</v>
      </c>
      <c r="W30" s="2">
        <f t="shared" si="6"/>
        <v>85.913553381150209</v>
      </c>
      <c r="X30" s="22">
        <f t="shared" si="7"/>
        <v>23</v>
      </c>
    </row>
    <row r="31" spans="1:24" x14ac:dyDescent="0.3">
      <c r="A31" s="17">
        <v>29</v>
      </c>
      <c r="B31" s="2">
        <v>2022210547</v>
      </c>
      <c r="C31" s="2" t="s">
        <v>62</v>
      </c>
      <c r="D31" s="2" t="s">
        <v>34</v>
      </c>
      <c r="E31" s="2">
        <v>97.226875000000007</v>
      </c>
      <c r="F31" s="2">
        <v>0</v>
      </c>
      <c r="G31" s="2">
        <v>0</v>
      </c>
      <c r="H31" s="13">
        <f>E31+F31+G31</f>
        <v>97.226875000000007</v>
      </c>
      <c r="I31" s="13">
        <f t="shared" si="0"/>
        <v>0.8278855160081745</v>
      </c>
      <c r="J31" s="13">
        <f t="shared" si="1"/>
        <v>82.788551600817442</v>
      </c>
      <c r="K31" s="13">
        <v>86.3888888888889</v>
      </c>
      <c r="L31" s="13">
        <v>0</v>
      </c>
      <c r="M31" s="13">
        <v>0</v>
      </c>
      <c r="N31" s="13">
        <f>K31+L31+M31</f>
        <v>86.3888888888889</v>
      </c>
      <c r="O31" s="13">
        <f t="shared" si="2"/>
        <v>0.86701012534011346</v>
      </c>
      <c r="P31" s="13">
        <f t="shared" si="3"/>
        <v>86.70101253401134</v>
      </c>
      <c r="Q31" s="13">
        <v>100</v>
      </c>
      <c r="R31" s="13">
        <v>0</v>
      </c>
      <c r="S31" s="13">
        <v>0</v>
      </c>
      <c r="T31" s="13">
        <f>Q31+R31+S31</f>
        <v>100</v>
      </c>
      <c r="U31" s="13">
        <f t="shared" si="4"/>
        <v>0.85910652920962194</v>
      </c>
      <c r="V31" s="22">
        <f t="shared" si="5"/>
        <v>85.910652920962193</v>
      </c>
      <c r="W31" s="22">
        <f t="shared" si="6"/>
        <v>85.839484386067639</v>
      </c>
      <c r="X31" s="22">
        <f t="shared" si="7"/>
        <v>24</v>
      </c>
    </row>
    <row r="32" spans="1:24" x14ac:dyDescent="0.3">
      <c r="A32" s="17">
        <v>30</v>
      </c>
      <c r="B32" s="2">
        <v>2022210538</v>
      </c>
      <c r="C32" s="2" t="s">
        <v>63</v>
      </c>
      <c r="D32" s="2" t="s">
        <v>34</v>
      </c>
      <c r="E32" s="2">
        <v>97.167812499999997</v>
      </c>
      <c r="F32" s="2">
        <v>5.8</v>
      </c>
      <c r="G32" s="2">
        <v>0</v>
      </c>
      <c r="H32" s="13">
        <f>E32+F32+G32</f>
        <v>102.96781249999999</v>
      </c>
      <c r="I32" s="13">
        <f t="shared" si="0"/>
        <v>0.87676952060626701</v>
      </c>
      <c r="J32" s="13">
        <f t="shared" si="1"/>
        <v>87.676952060626704</v>
      </c>
      <c r="K32" s="13">
        <v>84.868421052631604</v>
      </c>
      <c r="L32" s="13">
        <v>0</v>
      </c>
      <c r="M32" s="13">
        <v>0</v>
      </c>
      <c r="N32" s="13">
        <f>K32+L32+M32</f>
        <v>84.868421052631604</v>
      </c>
      <c r="O32" s="13">
        <f t="shared" si="2"/>
        <v>0.85175051237085109</v>
      </c>
      <c r="P32" s="13">
        <f t="shared" si="3"/>
        <v>85.175051237085114</v>
      </c>
      <c r="Q32" s="13">
        <v>100</v>
      </c>
      <c r="R32" s="13">
        <v>0</v>
      </c>
      <c r="S32" s="13">
        <v>0</v>
      </c>
      <c r="T32" s="13">
        <f>Q32+R32+S32</f>
        <v>100</v>
      </c>
      <c r="U32" s="13">
        <f t="shared" si="4"/>
        <v>0.85910652920962194</v>
      </c>
      <c r="V32" s="22">
        <f t="shared" si="5"/>
        <v>85.910652920962193</v>
      </c>
      <c r="W32" s="22">
        <f t="shared" si="6"/>
        <v>85.748991570181133</v>
      </c>
      <c r="X32" s="22">
        <f t="shared" si="7"/>
        <v>25</v>
      </c>
    </row>
    <row r="33" spans="1:24" x14ac:dyDescent="0.3">
      <c r="A33" s="17">
        <v>31</v>
      </c>
      <c r="B33" s="2">
        <v>2022210641</v>
      </c>
      <c r="C33" s="2" t="s">
        <v>64</v>
      </c>
      <c r="D33" s="2" t="s">
        <v>34</v>
      </c>
      <c r="E33" s="2">
        <v>98.215757575757607</v>
      </c>
      <c r="F33" s="2">
        <v>8.8000000000000007</v>
      </c>
      <c r="G33" s="2">
        <v>0</v>
      </c>
      <c r="H33" s="13">
        <f>E33+F33</f>
        <v>107.0157575757576</v>
      </c>
      <c r="I33" s="13">
        <f t="shared" si="0"/>
        <v>0.91123771777722762</v>
      </c>
      <c r="J33" s="13">
        <f t="shared" si="1"/>
        <v>91.123771777722752</v>
      </c>
      <c r="K33" s="13">
        <v>83.22</v>
      </c>
      <c r="L33" s="13">
        <v>0</v>
      </c>
      <c r="M33" s="13">
        <v>0</v>
      </c>
      <c r="N33" s="13">
        <f>K33+L33</f>
        <v>83.22</v>
      </c>
      <c r="O33" s="13">
        <f t="shared" si="2"/>
        <v>0.83520674427940589</v>
      </c>
      <c r="P33" s="13">
        <f t="shared" si="3"/>
        <v>83.520674427940591</v>
      </c>
      <c r="Q33" s="13">
        <v>100</v>
      </c>
      <c r="R33" s="13">
        <v>4</v>
      </c>
      <c r="S33" s="13">
        <v>0</v>
      </c>
      <c r="T33" s="13">
        <f>Q33+R33</f>
        <v>104</v>
      </c>
      <c r="U33" s="13">
        <f t="shared" si="4"/>
        <v>0.89347079037800681</v>
      </c>
      <c r="V33" s="2">
        <f t="shared" si="5"/>
        <v>89.347079037800682</v>
      </c>
      <c r="W33" s="2">
        <f t="shared" si="6"/>
        <v>85.62393435888302</v>
      </c>
      <c r="X33" s="22">
        <f t="shared" si="7"/>
        <v>26</v>
      </c>
    </row>
    <row r="34" spans="1:24" x14ac:dyDescent="0.3">
      <c r="A34" s="17">
        <v>32</v>
      </c>
      <c r="B34" s="2">
        <v>2022210642</v>
      </c>
      <c r="C34" s="2" t="s">
        <v>65</v>
      </c>
      <c r="D34" s="2" t="s">
        <v>34</v>
      </c>
      <c r="E34" s="2">
        <v>97.080312500000005</v>
      </c>
      <c r="F34" s="2">
        <v>2</v>
      </c>
      <c r="G34" s="2">
        <v>0</v>
      </c>
      <c r="H34" s="13">
        <f>E34+F34+G34</f>
        <v>99.080312500000005</v>
      </c>
      <c r="I34" s="13">
        <f t="shared" si="0"/>
        <v>0.84366751106948235</v>
      </c>
      <c r="J34" s="13">
        <f t="shared" si="1"/>
        <v>84.366751106948229</v>
      </c>
      <c r="K34" s="13">
        <v>85.536842105263204</v>
      </c>
      <c r="L34" s="13">
        <v>0</v>
      </c>
      <c r="M34" s="13">
        <v>0</v>
      </c>
      <c r="N34" s="13">
        <f>K34+L34+M34</f>
        <v>85.536842105263204</v>
      </c>
      <c r="O34" s="13">
        <f t="shared" si="2"/>
        <v>0.85845887299541557</v>
      </c>
      <c r="P34" s="13">
        <f t="shared" si="3"/>
        <v>85.845887299541559</v>
      </c>
      <c r="Q34" s="13">
        <v>100</v>
      </c>
      <c r="R34" s="13">
        <v>0</v>
      </c>
      <c r="S34" s="13">
        <v>0</v>
      </c>
      <c r="T34" s="13">
        <f>Q34+R34+S34</f>
        <v>100</v>
      </c>
      <c r="U34" s="13">
        <f t="shared" si="4"/>
        <v>0.85910652920962194</v>
      </c>
      <c r="V34" s="22">
        <f t="shared" si="5"/>
        <v>85.910652920962193</v>
      </c>
      <c r="W34" s="22">
        <f t="shared" si="6"/>
        <v>85.556536623164945</v>
      </c>
      <c r="X34" s="22">
        <f t="shared" si="7"/>
        <v>27</v>
      </c>
    </row>
    <row r="35" spans="1:24" x14ac:dyDescent="0.3">
      <c r="A35" s="17">
        <v>33</v>
      </c>
      <c r="B35" s="2">
        <v>2022210640</v>
      </c>
      <c r="C35" s="2" t="s">
        <v>66</v>
      </c>
      <c r="D35" s="2" t="s">
        <v>34</v>
      </c>
      <c r="E35" s="2">
        <v>97.1339393939394</v>
      </c>
      <c r="F35" s="2">
        <v>2</v>
      </c>
      <c r="G35" s="2">
        <v>0</v>
      </c>
      <c r="H35" s="13">
        <f t="shared" ref="H35:H41" si="8">E35+F35</f>
        <v>99.1339393939394</v>
      </c>
      <c r="I35" s="13">
        <f t="shared" si="0"/>
        <v>0.84412414334076469</v>
      </c>
      <c r="J35" s="13">
        <f t="shared" si="1"/>
        <v>84.412414334076459</v>
      </c>
      <c r="K35" s="13">
        <v>84.905000000000001</v>
      </c>
      <c r="L35" s="13">
        <v>0</v>
      </c>
      <c r="M35" s="13">
        <v>0</v>
      </c>
      <c r="N35" s="13">
        <f t="shared" ref="N35:N41" si="9">K35+L35</f>
        <v>84.905000000000001</v>
      </c>
      <c r="O35" s="13">
        <f t="shared" si="2"/>
        <v>0.8521176234443999</v>
      </c>
      <c r="P35" s="13">
        <f t="shared" si="3"/>
        <v>85.21176234443999</v>
      </c>
      <c r="Q35" s="13">
        <v>100</v>
      </c>
      <c r="R35" s="13">
        <v>0</v>
      </c>
      <c r="S35" s="13">
        <v>0</v>
      </c>
      <c r="T35" s="13">
        <f t="shared" ref="T35:T41" si="10">Q35+R35</f>
        <v>100</v>
      </c>
      <c r="U35" s="13">
        <f t="shared" si="4"/>
        <v>0.85910652920962194</v>
      </c>
      <c r="V35" s="2">
        <f t="shared" si="5"/>
        <v>85.910652920962193</v>
      </c>
      <c r="W35" s="2">
        <f t="shared" si="6"/>
        <v>85.121781800019491</v>
      </c>
      <c r="X35" s="22">
        <f t="shared" si="7"/>
        <v>28</v>
      </c>
    </row>
    <row r="36" spans="1:24" x14ac:dyDescent="0.3">
      <c r="A36" s="17">
        <v>34</v>
      </c>
      <c r="B36" s="2">
        <v>2022210630</v>
      </c>
      <c r="C36" s="2" t="s">
        <v>67</v>
      </c>
      <c r="D36" s="2" t="s">
        <v>34</v>
      </c>
      <c r="E36" s="2">
        <v>97.155151515151502</v>
      </c>
      <c r="F36" s="2">
        <v>19.5</v>
      </c>
      <c r="G36" s="2">
        <v>0</v>
      </c>
      <c r="H36" s="13">
        <f t="shared" si="8"/>
        <v>116.6551515151515</v>
      </c>
      <c r="I36" s="13">
        <f t="shared" si="0"/>
        <v>0.99331702584427373</v>
      </c>
      <c r="J36" s="13">
        <f t="shared" si="1"/>
        <v>99.331702584427376</v>
      </c>
      <c r="K36" s="13">
        <v>79.846999999999994</v>
      </c>
      <c r="L36" s="13">
        <v>0.625</v>
      </c>
      <c r="M36" s="13">
        <v>0</v>
      </c>
      <c r="N36" s="13">
        <f t="shared" si="9"/>
        <v>80.471999999999994</v>
      </c>
      <c r="O36" s="13">
        <f t="shared" si="2"/>
        <v>0.80762745885186671</v>
      </c>
      <c r="P36" s="13">
        <f t="shared" si="3"/>
        <v>80.762745885186675</v>
      </c>
      <c r="Q36" s="13">
        <v>100</v>
      </c>
      <c r="R36" s="13">
        <v>0</v>
      </c>
      <c r="S36" s="13">
        <v>0</v>
      </c>
      <c r="T36" s="13">
        <f t="shared" si="10"/>
        <v>100</v>
      </c>
      <c r="U36" s="13">
        <f t="shared" si="4"/>
        <v>0.85910652920962194</v>
      </c>
      <c r="V36" s="2">
        <f t="shared" si="5"/>
        <v>85.910652920962193</v>
      </c>
      <c r="W36" s="2">
        <f t="shared" si="6"/>
        <v>84.991327928612364</v>
      </c>
      <c r="X36" s="22">
        <f t="shared" si="7"/>
        <v>29</v>
      </c>
    </row>
    <row r="37" spans="1:24" x14ac:dyDescent="0.3">
      <c r="A37" s="17">
        <v>35</v>
      </c>
      <c r="B37" s="2">
        <v>2022210609</v>
      </c>
      <c r="C37" s="2" t="s">
        <v>68</v>
      </c>
      <c r="D37" s="2" t="s">
        <v>34</v>
      </c>
      <c r="E37" s="2">
        <v>96.815757575757601</v>
      </c>
      <c r="F37" s="2">
        <v>3.83</v>
      </c>
      <c r="G37" s="2">
        <v>0</v>
      </c>
      <c r="H37" s="13">
        <f t="shared" si="8"/>
        <v>100.6457575757576</v>
      </c>
      <c r="I37" s="13">
        <f t="shared" si="0"/>
        <v>0.85699725456196862</v>
      </c>
      <c r="J37" s="13">
        <f t="shared" si="1"/>
        <v>85.699725456196873</v>
      </c>
      <c r="K37" s="13">
        <v>84.03</v>
      </c>
      <c r="L37" s="13">
        <v>0</v>
      </c>
      <c r="M37" s="13">
        <v>0</v>
      </c>
      <c r="N37" s="13">
        <f t="shared" si="9"/>
        <v>84.03</v>
      </c>
      <c r="O37" s="13">
        <f t="shared" si="2"/>
        <v>0.84333600963468491</v>
      </c>
      <c r="P37" s="13">
        <f t="shared" si="3"/>
        <v>84.333600963468484</v>
      </c>
      <c r="Q37" s="13">
        <v>100</v>
      </c>
      <c r="R37" s="13">
        <v>0</v>
      </c>
      <c r="S37" s="13">
        <v>0</v>
      </c>
      <c r="T37" s="13">
        <f t="shared" si="10"/>
        <v>100</v>
      </c>
      <c r="U37" s="13">
        <f t="shared" si="4"/>
        <v>0.85910652920962194</v>
      </c>
      <c r="V37" s="2">
        <f t="shared" si="5"/>
        <v>85.910652920962193</v>
      </c>
      <c r="W37" s="2">
        <f t="shared" si="6"/>
        <v>84.764531057763534</v>
      </c>
      <c r="X37" s="22">
        <f t="shared" si="7"/>
        <v>30</v>
      </c>
    </row>
    <row r="38" spans="1:24" x14ac:dyDescent="0.3">
      <c r="A38" s="17">
        <v>36</v>
      </c>
      <c r="B38" s="2">
        <v>2022210602</v>
      </c>
      <c r="C38" s="2" t="s">
        <v>69</v>
      </c>
      <c r="D38" s="2" t="s">
        <v>34</v>
      </c>
      <c r="E38" s="2">
        <v>97.282424242424199</v>
      </c>
      <c r="F38" s="2">
        <v>4</v>
      </c>
      <c r="G38" s="2">
        <v>0</v>
      </c>
      <c r="H38" s="13">
        <f t="shared" si="8"/>
        <v>101.2824242424242</v>
      </c>
      <c r="I38" s="13">
        <f t="shared" si="0"/>
        <v>0.862418462554702</v>
      </c>
      <c r="J38" s="13">
        <f t="shared" si="1"/>
        <v>86.241846255470207</v>
      </c>
      <c r="K38" s="13">
        <v>82.539000000000001</v>
      </c>
      <c r="L38" s="13">
        <v>0</v>
      </c>
      <c r="M38" s="13">
        <v>0</v>
      </c>
      <c r="N38" s="13">
        <f t="shared" si="9"/>
        <v>82.539000000000001</v>
      </c>
      <c r="O38" s="13">
        <f t="shared" si="2"/>
        <v>0.82837213970293055</v>
      </c>
      <c r="P38" s="13">
        <f t="shared" si="3"/>
        <v>82.83721397029305</v>
      </c>
      <c r="Q38" s="13">
        <v>100</v>
      </c>
      <c r="R38" s="13">
        <v>10</v>
      </c>
      <c r="S38" s="13">
        <v>0</v>
      </c>
      <c r="T38" s="13">
        <f t="shared" si="10"/>
        <v>110</v>
      </c>
      <c r="U38" s="13">
        <f t="shared" si="4"/>
        <v>0.94501718213058417</v>
      </c>
      <c r="V38" s="2">
        <f t="shared" si="5"/>
        <v>94.50171821305841</v>
      </c>
      <c r="W38" s="2">
        <f t="shared" si="6"/>
        <v>84.684590851605023</v>
      </c>
      <c r="X38" s="22">
        <f t="shared" si="7"/>
        <v>31</v>
      </c>
    </row>
    <row r="39" spans="1:24" x14ac:dyDescent="0.3">
      <c r="A39" s="17">
        <v>37</v>
      </c>
      <c r="B39" s="2">
        <v>2022210530</v>
      </c>
      <c r="C39" s="2" t="s">
        <v>70</v>
      </c>
      <c r="D39" s="2" t="s">
        <v>34</v>
      </c>
      <c r="E39" s="2">
        <v>97.176363636363604</v>
      </c>
      <c r="F39" s="2">
        <v>0</v>
      </c>
      <c r="G39" s="2">
        <v>0</v>
      </c>
      <c r="H39" s="13">
        <f t="shared" si="8"/>
        <v>97.176363636363604</v>
      </c>
      <c r="I39" s="13">
        <f t="shared" si="0"/>
        <v>0.82745541243497622</v>
      </c>
      <c r="J39" s="13">
        <f t="shared" si="1"/>
        <v>82.745541243497627</v>
      </c>
      <c r="K39" s="13">
        <v>84.7</v>
      </c>
      <c r="L39" s="13">
        <v>0</v>
      </c>
      <c r="M39" s="13">
        <v>0</v>
      </c>
      <c r="N39" s="13">
        <f t="shared" si="9"/>
        <v>84.7</v>
      </c>
      <c r="O39" s="13">
        <f t="shared" si="2"/>
        <v>0.85006021678040955</v>
      </c>
      <c r="P39" s="13">
        <f t="shared" si="3"/>
        <v>85.006021678040952</v>
      </c>
      <c r="Q39" s="13">
        <v>100</v>
      </c>
      <c r="R39" s="13">
        <v>0</v>
      </c>
      <c r="S39" s="13">
        <v>0</v>
      </c>
      <c r="T39" s="13">
        <f t="shared" si="10"/>
        <v>100</v>
      </c>
      <c r="U39" s="13">
        <f t="shared" si="4"/>
        <v>0.85910652920962194</v>
      </c>
      <c r="V39" s="2">
        <f t="shared" si="5"/>
        <v>85.910652920962193</v>
      </c>
      <c r="W39" s="2">
        <f t="shared" si="6"/>
        <v>84.644388715424398</v>
      </c>
      <c r="X39" s="22">
        <f t="shared" si="7"/>
        <v>32</v>
      </c>
    </row>
    <row r="40" spans="1:24" x14ac:dyDescent="0.3">
      <c r="A40" s="17">
        <v>38</v>
      </c>
      <c r="B40" s="2">
        <v>2022210587</v>
      </c>
      <c r="C40" s="2" t="s">
        <v>71</v>
      </c>
      <c r="D40" s="2" t="s">
        <v>34</v>
      </c>
      <c r="E40" s="2">
        <v>97.3036363636364</v>
      </c>
      <c r="F40" s="2">
        <v>7</v>
      </c>
      <c r="G40" s="2">
        <v>0</v>
      </c>
      <c r="H40" s="13">
        <f t="shared" si="8"/>
        <v>104.3036363636364</v>
      </c>
      <c r="I40" s="13">
        <f t="shared" si="0"/>
        <v>0.88814404260589574</v>
      </c>
      <c r="J40" s="13">
        <f t="shared" si="1"/>
        <v>88.814404260589583</v>
      </c>
      <c r="K40" s="13">
        <v>82.77</v>
      </c>
      <c r="L40" s="13">
        <v>0</v>
      </c>
      <c r="M40" s="13">
        <v>0</v>
      </c>
      <c r="N40" s="13">
        <f t="shared" si="9"/>
        <v>82.77</v>
      </c>
      <c r="O40" s="13">
        <f t="shared" si="2"/>
        <v>0.83069048574869531</v>
      </c>
      <c r="P40" s="13">
        <f t="shared" si="3"/>
        <v>83.069048574869527</v>
      </c>
      <c r="Q40" s="13">
        <v>100</v>
      </c>
      <c r="R40" s="13">
        <v>0</v>
      </c>
      <c r="S40" s="13">
        <v>0</v>
      </c>
      <c r="T40" s="13">
        <f t="shared" si="10"/>
        <v>100</v>
      </c>
      <c r="U40" s="13">
        <f t="shared" si="4"/>
        <v>0.85910652920962194</v>
      </c>
      <c r="V40" s="2">
        <f t="shared" si="5"/>
        <v>85.910652920962193</v>
      </c>
      <c r="W40" s="2">
        <f t="shared" si="6"/>
        <v>84.502280146622795</v>
      </c>
      <c r="X40" s="22">
        <f t="shared" ref="X40:X71" si="11">RANK(W40,$W$8:$W$65,)</f>
        <v>33</v>
      </c>
    </row>
    <row r="41" spans="1:24" x14ac:dyDescent="0.3">
      <c r="A41" s="17">
        <v>39</v>
      </c>
      <c r="B41" s="2">
        <v>2022210510</v>
      </c>
      <c r="C41" s="2" t="s">
        <v>72</v>
      </c>
      <c r="D41" s="2" t="s">
        <v>34</v>
      </c>
      <c r="E41" s="2">
        <v>96.646060606060601</v>
      </c>
      <c r="F41" s="2">
        <v>0</v>
      </c>
      <c r="G41" s="2">
        <v>0</v>
      </c>
      <c r="H41" s="13">
        <f t="shared" si="8"/>
        <v>96.646060606060601</v>
      </c>
      <c r="I41" s="13">
        <f t="shared" si="0"/>
        <v>0.82293988935678308</v>
      </c>
      <c r="J41" s="13">
        <f t="shared" si="1"/>
        <v>82.2939889356783</v>
      </c>
      <c r="K41" s="13">
        <v>84.62</v>
      </c>
      <c r="L41" s="13">
        <v>0</v>
      </c>
      <c r="M41" s="13">
        <v>0</v>
      </c>
      <c r="N41" s="13">
        <f t="shared" si="9"/>
        <v>84.62</v>
      </c>
      <c r="O41" s="13">
        <f t="shared" si="2"/>
        <v>0.84925732637494988</v>
      </c>
      <c r="P41" s="13">
        <f t="shared" si="3"/>
        <v>84.925732637494988</v>
      </c>
      <c r="Q41" s="13">
        <v>100</v>
      </c>
      <c r="R41" s="13">
        <v>0</v>
      </c>
      <c r="S41" s="13">
        <v>0</v>
      </c>
      <c r="T41" s="13">
        <f t="shared" si="10"/>
        <v>100</v>
      </c>
      <c r="U41" s="13">
        <f t="shared" si="4"/>
        <v>0.85910652920962194</v>
      </c>
      <c r="V41" s="2">
        <f t="shared" si="5"/>
        <v>85.910652920962193</v>
      </c>
      <c r="W41" s="2">
        <f t="shared" si="6"/>
        <v>84.497875925478368</v>
      </c>
      <c r="X41" s="22">
        <f t="shared" si="11"/>
        <v>34</v>
      </c>
    </row>
    <row r="42" spans="1:24" x14ac:dyDescent="0.3">
      <c r="A42" s="17">
        <v>40</v>
      </c>
      <c r="B42" s="2">
        <v>2022210572</v>
      </c>
      <c r="C42" s="2" t="s">
        <v>73</v>
      </c>
      <c r="D42" s="2" t="s">
        <v>34</v>
      </c>
      <c r="E42" s="2">
        <v>97.110937500000006</v>
      </c>
      <c r="F42" s="2">
        <v>7.7859999999999996</v>
      </c>
      <c r="G42" s="2">
        <v>0</v>
      </c>
      <c r="H42" s="13">
        <f>E42+F42+G42</f>
        <v>104.89693750000001</v>
      </c>
      <c r="I42" s="13">
        <f t="shared" si="0"/>
        <v>0.89319599369891012</v>
      </c>
      <c r="J42" s="13">
        <f t="shared" si="1"/>
        <v>89.319599369891009</v>
      </c>
      <c r="K42" s="13">
        <v>82.552631578947398</v>
      </c>
      <c r="L42" s="13">
        <v>0</v>
      </c>
      <c r="M42" s="13">
        <v>0</v>
      </c>
      <c r="N42" s="13">
        <f>K42+L42+M42</f>
        <v>82.552631578947398</v>
      </c>
      <c r="O42" s="13">
        <f t="shared" si="2"/>
        <v>0.82850894800228214</v>
      </c>
      <c r="P42" s="13">
        <f t="shared" si="3"/>
        <v>82.850894800228218</v>
      </c>
      <c r="Q42" s="13">
        <v>100</v>
      </c>
      <c r="R42" s="13">
        <v>0</v>
      </c>
      <c r="S42" s="13">
        <v>0</v>
      </c>
      <c r="T42" s="13">
        <f>Q42+R42+S42</f>
        <v>100</v>
      </c>
      <c r="U42" s="13">
        <f t="shared" si="4"/>
        <v>0.85910652920962194</v>
      </c>
      <c r="V42" s="22">
        <f t="shared" si="5"/>
        <v>85.910652920962193</v>
      </c>
      <c r="W42" s="22">
        <f t="shared" si="6"/>
        <v>84.450611526234169</v>
      </c>
      <c r="X42" s="22">
        <f t="shared" si="11"/>
        <v>35</v>
      </c>
    </row>
    <row r="43" spans="1:24" x14ac:dyDescent="0.3">
      <c r="A43" s="17">
        <v>41</v>
      </c>
      <c r="B43" s="2">
        <v>2022210532</v>
      </c>
      <c r="C43" s="2" t="s">
        <v>74</v>
      </c>
      <c r="D43" s="2" t="s">
        <v>34</v>
      </c>
      <c r="E43" s="2">
        <v>97.137187499999996</v>
      </c>
      <c r="F43" s="2">
        <v>7.8</v>
      </c>
      <c r="G43" s="2">
        <v>0</v>
      </c>
      <c r="H43" s="13">
        <f>E43+F43+G43</f>
        <v>104.93718749999999</v>
      </c>
      <c r="I43" s="13">
        <f t="shared" si="0"/>
        <v>0.89353872190054495</v>
      </c>
      <c r="J43" s="13">
        <f t="shared" si="1"/>
        <v>89.353872190054503</v>
      </c>
      <c r="K43" s="13">
        <v>81.435000000000002</v>
      </c>
      <c r="L43" s="13">
        <v>0</v>
      </c>
      <c r="M43" s="13">
        <v>0</v>
      </c>
      <c r="N43" s="13">
        <f>K43+L43+M43</f>
        <v>81.435000000000002</v>
      </c>
      <c r="O43" s="13">
        <f t="shared" si="2"/>
        <v>0.81729225210758738</v>
      </c>
      <c r="P43" s="13">
        <f t="shared" si="3"/>
        <v>81.729225210758727</v>
      </c>
      <c r="Q43" s="13">
        <v>100</v>
      </c>
      <c r="R43" s="13">
        <v>8</v>
      </c>
      <c r="S43" s="13">
        <v>0</v>
      </c>
      <c r="T43" s="13">
        <f>Q43+R43+S43</f>
        <v>108</v>
      </c>
      <c r="U43" s="13">
        <f t="shared" si="4"/>
        <v>0.92783505154639168</v>
      </c>
      <c r="V43" s="22">
        <f t="shared" si="5"/>
        <v>92.783505154639172</v>
      </c>
      <c r="W43" s="22">
        <f t="shared" si="6"/>
        <v>84.359582601005926</v>
      </c>
      <c r="X43" s="22">
        <f t="shared" si="11"/>
        <v>36</v>
      </c>
    </row>
    <row r="44" spans="1:24" x14ac:dyDescent="0.3">
      <c r="A44" s="17">
        <v>42</v>
      </c>
      <c r="B44" s="2">
        <v>2022210622</v>
      </c>
      <c r="C44" s="2" t="s">
        <v>75</v>
      </c>
      <c r="D44" s="2" t="s">
        <v>34</v>
      </c>
      <c r="E44" s="2">
        <v>96.973124999999996</v>
      </c>
      <c r="F44" s="2">
        <v>2</v>
      </c>
      <c r="G44" s="2">
        <v>0</v>
      </c>
      <c r="H44" s="13">
        <f>E44+F44+G44</f>
        <v>98.973124999999996</v>
      </c>
      <c r="I44" s="13">
        <f t="shared" si="0"/>
        <v>0.84275481096730243</v>
      </c>
      <c r="J44" s="13">
        <f t="shared" si="1"/>
        <v>84.275481096730246</v>
      </c>
      <c r="K44" s="13">
        <v>83.755555555555503</v>
      </c>
      <c r="L44" s="13">
        <v>0</v>
      </c>
      <c r="M44" s="13">
        <v>0</v>
      </c>
      <c r="N44" s="13">
        <f>K44+L44+M44</f>
        <v>83.755555555555503</v>
      </c>
      <c r="O44" s="13">
        <f t="shared" si="2"/>
        <v>0.84058164949373249</v>
      </c>
      <c r="P44" s="13">
        <f t="shared" si="3"/>
        <v>84.05816494937325</v>
      </c>
      <c r="Q44" s="13">
        <v>100</v>
      </c>
      <c r="R44" s="13">
        <v>0</v>
      </c>
      <c r="S44" s="13">
        <v>0</v>
      </c>
      <c r="T44" s="13">
        <f>Q44+R44+S44</f>
        <v>100</v>
      </c>
      <c r="U44" s="13">
        <f t="shared" si="4"/>
        <v>0.85910652920962194</v>
      </c>
      <c r="V44" s="22">
        <f t="shared" si="5"/>
        <v>85.910652920962193</v>
      </c>
      <c r="W44" s="22">
        <f t="shared" si="6"/>
        <v>84.286876976003541</v>
      </c>
      <c r="X44" s="22">
        <f t="shared" si="11"/>
        <v>37</v>
      </c>
    </row>
    <row r="45" spans="1:24" x14ac:dyDescent="0.3">
      <c r="A45" s="17">
        <v>43</v>
      </c>
      <c r="B45" s="2">
        <v>2022210593</v>
      </c>
      <c r="C45" s="2" t="s">
        <v>76</v>
      </c>
      <c r="D45" s="2" t="s">
        <v>34</v>
      </c>
      <c r="E45" s="2">
        <v>96.985454545454502</v>
      </c>
      <c r="F45" s="2">
        <v>3.5</v>
      </c>
      <c r="G45" s="2">
        <v>0</v>
      </c>
      <c r="H45" s="13">
        <f>E45+F45</f>
        <v>100.4854545454545</v>
      </c>
      <c r="I45" s="13">
        <f t="shared" si="0"/>
        <v>0.85563227644290274</v>
      </c>
      <c r="J45" s="13">
        <f t="shared" si="1"/>
        <v>85.563227644290279</v>
      </c>
      <c r="K45" s="13">
        <v>83.001000000000005</v>
      </c>
      <c r="L45" s="13">
        <v>0</v>
      </c>
      <c r="M45" s="13">
        <v>0</v>
      </c>
      <c r="N45" s="13">
        <f>K45+L45</f>
        <v>83.001000000000005</v>
      </c>
      <c r="O45" s="13">
        <f t="shared" si="2"/>
        <v>0.83300883179446006</v>
      </c>
      <c r="P45" s="13">
        <f t="shared" si="3"/>
        <v>83.300883179446004</v>
      </c>
      <c r="Q45" s="13">
        <v>100</v>
      </c>
      <c r="R45" s="13">
        <v>3</v>
      </c>
      <c r="S45" s="13">
        <v>0</v>
      </c>
      <c r="T45" s="13">
        <f>Q45+R45</f>
        <v>103</v>
      </c>
      <c r="U45" s="13">
        <f t="shared" si="4"/>
        <v>0.88487972508591062</v>
      </c>
      <c r="V45" s="2">
        <f t="shared" si="5"/>
        <v>88.487972508591056</v>
      </c>
      <c r="W45" s="2">
        <f t="shared" si="6"/>
        <v>84.272061005329363</v>
      </c>
      <c r="X45" s="22">
        <f t="shared" si="11"/>
        <v>38</v>
      </c>
    </row>
    <row r="46" spans="1:24" x14ac:dyDescent="0.3">
      <c r="A46" s="17">
        <v>44</v>
      </c>
      <c r="B46" s="2">
        <v>2022210591</v>
      </c>
      <c r="C46" s="2" t="s">
        <v>77</v>
      </c>
      <c r="D46" s="2" t="s">
        <v>34</v>
      </c>
      <c r="E46" s="2">
        <v>96.8046875</v>
      </c>
      <c r="F46" s="2">
        <v>2</v>
      </c>
      <c r="G46" s="2">
        <v>0</v>
      </c>
      <c r="H46" s="13">
        <f>E46+F46+G46</f>
        <v>98.8046875</v>
      </c>
      <c r="I46" s="13">
        <f t="shared" si="0"/>
        <v>0.84132056794959131</v>
      </c>
      <c r="J46" s="13">
        <f t="shared" si="1"/>
        <v>84.132056794959126</v>
      </c>
      <c r="K46" s="13">
        <v>83.625</v>
      </c>
      <c r="L46" s="13">
        <v>0</v>
      </c>
      <c r="M46" s="13">
        <v>0</v>
      </c>
      <c r="N46" s="13">
        <f>K46+L46+M46</f>
        <v>83.625</v>
      </c>
      <c r="O46" s="13">
        <f t="shared" si="2"/>
        <v>0.83927137695704535</v>
      </c>
      <c r="P46" s="13">
        <f t="shared" si="3"/>
        <v>83.927137695704531</v>
      </c>
      <c r="Q46" s="13">
        <v>100</v>
      </c>
      <c r="R46" s="13">
        <v>0</v>
      </c>
      <c r="S46" s="13">
        <v>0</v>
      </c>
      <c r="T46" s="13">
        <f>Q46+R46+S46</f>
        <v>100</v>
      </c>
      <c r="U46" s="13">
        <f t="shared" si="4"/>
        <v>0.85910652920962194</v>
      </c>
      <c r="V46" s="22">
        <f t="shared" si="5"/>
        <v>85.910652920962193</v>
      </c>
      <c r="W46" s="22">
        <f t="shared" si="6"/>
        <v>84.166473038081207</v>
      </c>
      <c r="X46" s="22">
        <f t="shared" si="11"/>
        <v>39</v>
      </c>
    </row>
    <row r="47" spans="1:24" x14ac:dyDescent="0.3">
      <c r="A47" s="17">
        <v>45</v>
      </c>
      <c r="B47" s="2">
        <v>2022210536</v>
      </c>
      <c r="C47" s="2" t="s">
        <v>78</v>
      </c>
      <c r="D47" s="2" t="s">
        <v>34</v>
      </c>
      <c r="E47" s="2">
        <v>97.155151515151502</v>
      </c>
      <c r="F47" s="2">
        <v>2</v>
      </c>
      <c r="G47" s="2">
        <v>0</v>
      </c>
      <c r="H47" s="13">
        <f>E47+F47</f>
        <v>99.155151515151502</v>
      </c>
      <c r="I47" s="13">
        <f t="shared" si="0"/>
        <v>0.84430476426389223</v>
      </c>
      <c r="J47" s="13">
        <f t="shared" si="1"/>
        <v>84.43047642638922</v>
      </c>
      <c r="K47" s="13">
        <v>83.518000000000001</v>
      </c>
      <c r="L47" s="13">
        <v>0</v>
      </c>
      <c r="M47" s="13">
        <v>0</v>
      </c>
      <c r="N47" s="13">
        <f>K47+L47</f>
        <v>83.518000000000001</v>
      </c>
      <c r="O47" s="13">
        <f t="shared" si="2"/>
        <v>0.83819751103974305</v>
      </c>
      <c r="P47" s="13">
        <f t="shared" si="3"/>
        <v>83.819751103974298</v>
      </c>
      <c r="Q47" s="13">
        <v>100</v>
      </c>
      <c r="R47" s="13">
        <v>0</v>
      </c>
      <c r="S47" s="13">
        <v>0</v>
      </c>
      <c r="T47" s="13">
        <f>Q47+R47</f>
        <v>100</v>
      </c>
      <c r="U47" s="13">
        <f t="shared" si="4"/>
        <v>0.85910652920962194</v>
      </c>
      <c r="V47" s="2">
        <f t="shared" si="5"/>
        <v>85.910652920962193</v>
      </c>
      <c r="W47" s="2">
        <f t="shared" si="6"/>
        <v>84.15098635015606</v>
      </c>
      <c r="X47" s="22">
        <f t="shared" si="11"/>
        <v>40</v>
      </c>
    </row>
    <row r="48" spans="1:24" x14ac:dyDescent="0.3">
      <c r="A48" s="17">
        <v>46</v>
      </c>
      <c r="B48" s="2">
        <v>2022210550</v>
      </c>
      <c r="C48" s="2" t="s">
        <v>79</v>
      </c>
      <c r="D48" s="2" t="s">
        <v>34</v>
      </c>
      <c r="E48" s="2">
        <v>97.014687499999994</v>
      </c>
      <c r="F48" s="2">
        <v>0</v>
      </c>
      <c r="G48" s="2">
        <v>0</v>
      </c>
      <c r="H48" s="13">
        <f>E48+F48+G48</f>
        <v>97.014687499999994</v>
      </c>
      <c r="I48" s="13">
        <f t="shared" si="0"/>
        <v>0.82607874233651224</v>
      </c>
      <c r="J48" s="13">
        <f t="shared" si="1"/>
        <v>82.607874233651231</v>
      </c>
      <c r="K48" s="13">
        <v>84</v>
      </c>
      <c r="L48" s="13">
        <v>0</v>
      </c>
      <c r="M48" s="13">
        <v>0</v>
      </c>
      <c r="N48" s="13">
        <f>K48+L48+M48</f>
        <v>84</v>
      </c>
      <c r="O48" s="13">
        <f t="shared" si="2"/>
        <v>0.8430349257326375</v>
      </c>
      <c r="P48" s="13">
        <f t="shared" si="3"/>
        <v>84.303492573263753</v>
      </c>
      <c r="Q48" s="13">
        <v>100</v>
      </c>
      <c r="R48" s="13">
        <v>0</v>
      </c>
      <c r="S48" s="13">
        <v>0</v>
      </c>
      <c r="T48" s="13">
        <f>Q48+R48+S48</f>
        <v>100</v>
      </c>
      <c r="U48" s="13">
        <f t="shared" si="4"/>
        <v>0.85910652920962194</v>
      </c>
      <c r="V48" s="22">
        <f t="shared" si="5"/>
        <v>85.910652920962193</v>
      </c>
      <c r="W48" s="22">
        <f t="shared" si="6"/>
        <v>84.12508494011108</v>
      </c>
      <c r="X48" s="22">
        <f t="shared" si="11"/>
        <v>41</v>
      </c>
    </row>
    <row r="49" spans="1:24" x14ac:dyDescent="0.3">
      <c r="A49" s="17">
        <v>47</v>
      </c>
      <c r="B49" s="2">
        <v>2022210537</v>
      </c>
      <c r="C49" s="2" t="s">
        <v>80</v>
      </c>
      <c r="D49" s="2" t="s">
        <v>34</v>
      </c>
      <c r="E49" s="2">
        <v>97.183125000000004</v>
      </c>
      <c r="F49" s="2">
        <v>0</v>
      </c>
      <c r="G49" s="2">
        <v>0</v>
      </c>
      <c r="H49" s="13">
        <f>E49+F49+G49</f>
        <v>97.183125000000004</v>
      </c>
      <c r="I49" s="13">
        <f t="shared" si="0"/>
        <v>0.82751298535422346</v>
      </c>
      <c r="J49" s="13">
        <f t="shared" si="1"/>
        <v>82.75129853542235</v>
      </c>
      <c r="K49" s="13">
        <v>83.726315789473702</v>
      </c>
      <c r="L49" s="13">
        <v>0</v>
      </c>
      <c r="M49" s="13">
        <v>0</v>
      </c>
      <c r="N49" s="13">
        <f>K49+L49+M49</f>
        <v>83.726315789473702</v>
      </c>
      <c r="O49" s="13">
        <f t="shared" si="2"/>
        <v>0.84028819539817046</v>
      </c>
      <c r="P49" s="13">
        <f t="shared" si="3"/>
        <v>84.028819539817036</v>
      </c>
      <c r="Q49" s="13">
        <v>100</v>
      </c>
      <c r="R49" s="13">
        <v>0</v>
      </c>
      <c r="S49" s="13">
        <v>0</v>
      </c>
      <c r="T49" s="13">
        <f>Q49+R49+S49</f>
        <v>100</v>
      </c>
      <c r="U49" s="13">
        <f t="shared" si="4"/>
        <v>0.85910652920962194</v>
      </c>
      <c r="V49" s="22">
        <f t="shared" si="5"/>
        <v>85.910652920962193</v>
      </c>
      <c r="W49" s="22">
        <f t="shared" si="6"/>
        <v>83.961498677052603</v>
      </c>
      <c r="X49" s="22">
        <f t="shared" si="11"/>
        <v>42</v>
      </c>
    </row>
    <row r="50" spans="1:24" x14ac:dyDescent="0.3">
      <c r="A50" s="17">
        <v>48</v>
      </c>
      <c r="B50" s="2">
        <v>2022210549</v>
      </c>
      <c r="C50" s="2" t="s">
        <v>81</v>
      </c>
      <c r="D50" s="2" t="s">
        <v>34</v>
      </c>
      <c r="E50" s="2">
        <v>97.465312499999996</v>
      </c>
      <c r="F50" s="2">
        <v>0</v>
      </c>
      <c r="G50" s="2">
        <v>0</v>
      </c>
      <c r="H50" s="13">
        <f>E50+F50+G50</f>
        <v>97.465312499999996</v>
      </c>
      <c r="I50" s="13">
        <f t="shared" si="0"/>
        <v>0.82991580807220711</v>
      </c>
      <c r="J50" s="13">
        <f t="shared" si="1"/>
        <v>82.991580807220714</v>
      </c>
      <c r="K50" s="13">
        <v>83.094444444444406</v>
      </c>
      <c r="L50" s="13">
        <v>0</v>
      </c>
      <c r="M50" s="13">
        <v>0</v>
      </c>
      <c r="N50" s="13">
        <f>K50+L50+M50</f>
        <v>83.094444444444406</v>
      </c>
      <c r="O50" s="13">
        <f t="shared" si="2"/>
        <v>0.8339466523930591</v>
      </c>
      <c r="P50" s="13">
        <f t="shared" si="3"/>
        <v>83.394665239305894</v>
      </c>
      <c r="Q50" s="13">
        <v>100</v>
      </c>
      <c r="R50" s="13">
        <v>0</v>
      </c>
      <c r="S50" s="13">
        <v>0</v>
      </c>
      <c r="T50" s="13">
        <f>Q50+R50+S50</f>
        <v>100</v>
      </c>
      <c r="U50" s="13">
        <f t="shared" si="4"/>
        <v>0.85910652920962194</v>
      </c>
      <c r="V50" s="22">
        <f t="shared" si="5"/>
        <v>85.910652920962193</v>
      </c>
      <c r="W50" s="22">
        <f t="shared" si="6"/>
        <v>83.565647121054482</v>
      </c>
      <c r="X50" s="22">
        <f t="shared" si="11"/>
        <v>43</v>
      </c>
    </row>
    <row r="51" spans="1:24" x14ac:dyDescent="0.3">
      <c r="A51" s="17">
        <v>49</v>
      </c>
      <c r="B51" s="2">
        <v>2022210599</v>
      </c>
      <c r="C51" s="2" t="s">
        <v>82</v>
      </c>
      <c r="D51" s="2" t="s">
        <v>34</v>
      </c>
      <c r="E51" s="2">
        <v>97.139375000000001</v>
      </c>
      <c r="F51" s="2">
        <v>0</v>
      </c>
      <c r="G51" s="2">
        <v>0</v>
      </c>
      <c r="H51" s="13">
        <f>E51+F51+G51</f>
        <v>97.139375000000001</v>
      </c>
      <c r="I51" s="13">
        <f t="shared" si="0"/>
        <v>0.82714045470027253</v>
      </c>
      <c r="J51" s="13">
        <f t="shared" si="1"/>
        <v>82.714045470027244</v>
      </c>
      <c r="K51" s="13">
        <v>82.5</v>
      </c>
      <c r="L51" s="13">
        <v>0</v>
      </c>
      <c r="M51" s="13">
        <v>0</v>
      </c>
      <c r="N51" s="13">
        <f>K51+L51+M51</f>
        <v>82.5</v>
      </c>
      <c r="O51" s="13">
        <f t="shared" si="2"/>
        <v>0.827980730630269</v>
      </c>
      <c r="P51" s="13">
        <f t="shared" si="3"/>
        <v>82.798073063026891</v>
      </c>
      <c r="Q51" s="13">
        <v>100</v>
      </c>
      <c r="R51" s="13">
        <v>0</v>
      </c>
      <c r="S51" s="13">
        <v>0</v>
      </c>
      <c r="T51" s="13">
        <f>Q51+R51+S51</f>
        <v>100</v>
      </c>
      <c r="U51" s="13">
        <f t="shared" si="4"/>
        <v>0.85910652920962194</v>
      </c>
      <c r="V51" s="22">
        <f t="shared" si="5"/>
        <v>85.910652920962193</v>
      </c>
      <c r="W51" s="22">
        <f t="shared" si="6"/>
        <v>83.092525530220485</v>
      </c>
      <c r="X51" s="22">
        <f t="shared" si="11"/>
        <v>44</v>
      </c>
    </row>
    <row r="52" spans="1:24" x14ac:dyDescent="0.3">
      <c r="A52" s="17">
        <v>50</v>
      </c>
      <c r="B52" s="2">
        <v>2022210578</v>
      </c>
      <c r="C52" s="2" t="s">
        <v>83</v>
      </c>
      <c r="D52" s="2" t="s">
        <v>34</v>
      </c>
      <c r="E52" s="2">
        <v>97.108750000000001</v>
      </c>
      <c r="F52" s="2">
        <v>0</v>
      </c>
      <c r="G52" s="2">
        <v>0</v>
      </c>
      <c r="H52" s="13">
        <f>E52+F52+G52</f>
        <v>97.108750000000001</v>
      </c>
      <c r="I52" s="13">
        <f t="shared" si="0"/>
        <v>0.82687968324250682</v>
      </c>
      <c r="J52" s="13">
        <f t="shared" si="1"/>
        <v>82.687968324250676</v>
      </c>
      <c r="K52" s="13">
        <v>82.423749999999998</v>
      </c>
      <c r="L52" s="13">
        <v>0</v>
      </c>
      <c r="M52" s="13">
        <v>0</v>
      </c>
      <c r="N52" s="13">
        <f>K52+L52+M52</f>
        <v>82.423749999999998</v>
      </c>
      <c r="O52" s="13">
        <f t="shared" si="2"/>
        <v>0.82721547571256526</v>
      </c>
      <c r="P52" s="13">
        <f t="shared" si="3"/>
        <v>82.721547571256522</v>
      </c>
      <c r="Q52" s="13">
        <v>100</v>
      </c>
      <c r="R52" s="13">
        <v>0</v>
      </c>
      <c r="S52" s="13">
        <v>0</v>
      </c>
      <c r="T52" s="13">
        <f>Q52+R52+S52</f>
        <v>100</v>
      </c>
      <c r="U52" s="13">
        <f t="shared" si="4"/>
        <v>0.85910652920962194</v>
      </c>
      <c r="V52" s="22">
        <f t="shared" si="5"/>
        <v>85.910652920962193</v>
      </c>
      <c r="W52" s="22">
        <f t="shared" si="6"/>
        <v>83.033742256825917</v>
      </c>
      <c r="X52" s="22">
        <f t="shared" si="11"/>
        <v>45</v>
      </c>
    </row>
    <row r="53" spans="1:24" x14ac:dyDescent="0.3">
      <c r="A53" s="17">
        <v>51</v>
      </c>
      <c r="B53" s="2">
        <v>2022210511</v>
      </c>
      <c r="C53" s="2" t="s">
        <v>84</v>
      </c>
      <c r="D53" s="2" t="s">
        <v>34</v>
      </c>
      <c r="E53" s="2">
        <v>96.667272727272703</v>
      </c>
      <c r="F53" s="2">
        <v>0</v>
      </c>
      <c r="G53" s="2">
        <v>0</v>
      </c>
      <c r="H53" s="13">
        <f>E53+F53</f>
        <v>96.667272727272703</v>
      </c>
      <c r="I53" s="13">
        <f t="shared" si="0"/>
        <v>0.82312051027991062</v>
      </c>
      <c r="J53" s="13">
        <f t="shared" si="1"/>
        <v>82.31205102799106</v>
      </c>
      <c r="K53" s="13">
        <v>82.385000000000005</v>
      </c>
      <c r="L53" s="13">
        <v>0</v>
      </c>
      <c r="M53" s="13">
        <v>0</v>
      </c>
      <c r="N53" s="13">
        <f>K53+L53</f>
        <v>82.385000000000005</v>
      </c>
      <c r="O53" s="13">
        <f t="shared" si="2"/>
        <v>0.82682657567242079</v>
      </c>
      <c r="P53" s="13">
        <f t="shared" si="3"/>
        <v>82.682657567242074</v>
      </c>
      <c r="Q53" s="13">
        <v>100</v>
      </c>
      <c r="R53" s="13">
        <v>0</v>
      </c>
      <c r="S53" s="13">
        <v>0</v>
      </c>
      <c r="T53" s="13">
        <f>Q53+R53</f>
        <v>100</v>
      </c>
      <c r="U53" s="13">
        <f t="shared" si="4"/>
        <v>0.85910652920962194</v>
      </c>
      <c r="V53" s="2">
        <f t="shared" si="5"/>
        <v>85.910652920962193</v>
      </c>
      <c r="W53" s="2">
        <f t="shared" si="6"/>
        <v>82.931335794763882</v>
      </c>
      <c r="X53" s="22">
        <f t="shared" si="11"/>
        <v>46</v>
      </c>
    </row>
    <row r="54" spans="1:24" x14ac:dyDescent="0.3">
      <c r="A54" s="17">
        <v>52</v>
      </c>
      <c r="B54" s="2">
        <v>2022210584</v>
      </c>
      <c r="C54" s="2" t="s">
        <v>85</v>
      </c>
      <c r="D54" s="2" t="s">
        <v>34</v>
      </c>
      <c r="E54" s="2">
        <v>97.034374999999997</v>
      </c>
      <c r="F54" s="2">
        <v>0.5</v>
      </c>
      <c r="G54" s="2">
        <v>0</v>
      </c>
      <c r="H54" s="13">
        <f>E54+F54+G54</f>
        <v>97.534374999999997</v>
      </c>
      <c r="I54" s="13">
        <f t="shared" si="0"/>
        <v>0.83050387431880113</v>
      </c>
      <c r="J54" s="13">
        <f t="shared" si="1"/>
        <v>83.050387431880111</v>
      </c>
      <c r="K54" s="13">
        <v>82.131578947368396</v>
      </c>
      <c r="L54" s="13">
        <v>0</v>
      </c>
      <c r="M54" s="13">
        <v>0</v>
      </c>
      <c r="N54" s="13">
        <f>K54+L54+M54</f>
        <v>82.131578947368396</v>
      </c>
      <c r="O54" s="13">
        <f t="shared" si="2"/>
        <v>0.82428320902617824</v>
      </c>
      <c r="P54" s="13">
        <f t="shared" si="3"/>
        <v>82.428320902617827</v>
      </c>
      <c r="Q54" s="13">
        <v>100</v>
      </c>
      <c r="R54" s="13">
        <v>0</v>
      </c>
      <c r="S54" s="13">
        <v>0</v>
      </c>
      <c r="T54" s="13">
        <f>Q54+R54+S54</f>
        <v>100</v>
      </c>
      <c r="U54" s="13">
        <f t="shared" si="4"/>
        <v>0.85910652920962194</v>
      </c>
      <c r="V54" s="22">
        <f t="shared" si="5"/>
        <v>85.910652920962193</v>
      </c>
      <c r="W54" s="22">
        <f t="shared" si="6"/>
        <v>82.900967410304716</v>
      </c>
      <c r="X54" s="22">
        <f t="shared" si="11"/>
        <v>47</v>
      </c>
    </row>
    <row r="55" spans="1:24" x14ac:dyDescent="0.3">
      <c r="A55" s="17">
        <v>53</v>
      </c>
      <c r="B55" s="2">
        <v>2022210588</v>
      </c>
      <c r="C55" s="2" t="s">
        <v>86</v>
      </c>
      <c r="D55" s="2" t="s">
        <v>34</v>
      </c>
      <c r="E55" s="2">
        <v>97.091515151515097</v>
      </c>
      <c r="F55" s="2">
        <v>4</v>
      </c>
      <c r="G55" s="2">
        <v>0</v>
      </c>
      <c r="H55" s="13">
        <f>E55+F55</f>
        <v>101.0915151515151</v>
      </c>
      <c r="I55" s="13">
        <f t="shared" si="0"/>
        <v>0.86079287424655226</v>
      </c>
      <c r="J55" s="13">
        <f t="shared" si="1"/>
        <v>86.079287424655234</v>
      </c>
      <c r="K55" s="13">
        <v>80.730999999999995</v>
      </c>
      <c r="L55" s="13">
        <v>0</v>
      </c>
      <c r="M55" s="13">
        <v>0</v>
      </c>
      <c r="N55" s="13">
        <f>K55+L55</f>
        <v>80.730999999999995</v>
      </c>
      <c r="O55" s="13">
        <f t="shared" si="2"/>
        <v>0.81022681653954232</v>
      </c>
      <c r="P55" s="13">
        <f t="shared" si="3"/>
        <v>81.022681653954223</v>
      </c>
      <c r="Q55" s="13">
        <v>100</v>
      </c>
      <c r="R55" s="13">
        <v>0</v>
      </c>
      <c r="S55" s="13">
        <v>0</v>
      </c>
      <c r="T55" s="13">
        <f>Q55+R55</f>
        <v>100</v>
      </c>
      <c r="U55" s="13">
        <f t="shared" si="4"/>
        <v>0.85910652920962194</v>
      </c>
      <c r="V55" s="2">
        <f t="shared" si="5"/>
        <v>85.910652920962193</v>
      </c>
      <c r="W55" s="2">
        <f t="shared" si="6"/>
        <v>82.522799934795216</v>
      </c>
      <c r="X55" s="22">
        <f t="shared" si="11"/>
        <v>48</v>
      </c>
    </row>
    <row r="56" spans="1:24" x14ac:dyDescent="0.3">
      <c r="A56" s="17">
        <v>54</v>
      </c>
      <c r="B56" s="2">
        <v>2022210647</v>
      </c>
      <c r="C56" s="2" t="s">
        <v>87</v>
      </c>
      <c r="D56" s="2" t="s">
        <v>34</v>
      </c>
      <c r="E56" s="2">
        <v>96.752121212121196</v>
      </c>
      <c r="F56" s="2">
        <v>2.83</v>
      </c>
      <c r="G56" s="2">
        <v>0</v>
      </c>
      <c r="H56" s="13">
        <f>E56+F56</f>
        <v>99.582121212121194</v>
      </c>
      <c r="I56" s="13">
        <f t="shared" si="0"/>
        <v>0.84794040541656335</v>
      </c>
      <c r="J56" s="13">
        <f t="shared" si="1"/>
        <v>84.794040541656344</v>
      </c>
      <c r="K56" s="13">
        <v>80.069999999999993</v>
      </c>
      <c r="L56" s="13">
        <v>0</v>
      </c>
      <c r="M56" s="13">
        <v>0</v>
      </c>
      <c r="N56" s="13">
        <f>K56+L56</f>
        <v>80.069999999999993</v>
      </c>
      <c r="O56" s="13">
        <f t="shared" si="2"/>
        <v>0.80359293456443193</v>
      </c>
      <c r="P56" s="13">
        <f t="shared" si="3"/>
        <v>80.359293456443183</v>
      </c>
      <c r="Q56" s="13">
        <v>100</v>
      </c>
      <c r="R56" s="13">
        <v>0</v>
      </c>
      <c r="S56" s="13">
        <v>0</v>
      </c>
      <c r="T56" s="13">
        <f>Q56+R56</f>
        <v>100</v>
      </c>
      <c r="U56" s="13">
        <f t="shared" si="4"/>
        <v>0.85910652920962194</v>
      </c>
      <c r="V56" s="2">
        <f t="shared" si="5"/>
        <v>85.910652920962193</v>
      </c>
      <c r="W56" s="2">
        <f t="shared" si="6"/>
        <v>81.80137881993771</v>
      </c>
      <c r="X56" s="22">
        <f t="shared" si="11"/>
        <v>49</v>
      </c>
    </row>
    <row r="57" spans="1:24" x14ac:dyDescent="0.3">
      <c r="A57" s="17">
        <v>55</v>
      </c>
      <c r="B57" s="2">
        <v>2022210581</v>
      </c>
      <c r="C57" s="2" t="s">
        <v>88</v>
      </c>
      <c r="D57" s="2" t="s">
        <v>34</v>
      </c>
      <c r="E57" s="2">
        <v>96.561212121212094</v>
      </c>
      <c r="F57" s="2">
        <v>2</v>
      </c>
      <c r="G57" s="2">
        <v>0</v>
      </c>
      <c r="H57" s="13">
        <f>E57+F57</f>
        <v>98.561212121212094</v>
      </c>
      <c r="I57" s="13">
        <f t="shared" si="0"/>
        <v>0.83924737841631558</v>
      </c>
      <c r="J57" s="13">
        <f t="shared" si="1"/>
        <v>83.924737841631554</v>
      </c>
      <c r="K57" s="13">
        <v>80.316000000000003</v>
      </c>
      <c r="L57" s="13">
        <v>0</v>
      </c>
      <c r="M57" s="13">
        <v>0</v>
      </c>
      <c r="N57" s="13">
        <f>K57+L57</f>
        <v>80.316000000000003</v>
      </c>
      <c r="O57" s="13">
        <f t="shared" si="2"/>
        <v>0.80606182256122039</v>
      </c>
      <c r="P57" s="13">
        <f t="shared" si="3"/>
        <v>80.60618225612204</v>
      </c>
      <c r="Q57" s="13">
        <v>100</v>
      </c>
      <c r="R57" s="13">
        <v>0</v>
      </c>
      <c r="S57" s="13">
        <v>0</v>
      </c>
      <c r="T57" s="13">
        <f>Q57+R57</f>
        <v>100</v>
      </c>
      <c r="U57" s="13">
        <f t="shared" si="4"/>
        <v>0.85910652920962194</v>
      </c>
      <c r="V57" s="2">
        <f t="shared" si="5"/>
        <v>85.910652920962193</v>
      </c>
      <c r="W57" s="2">
        <f t="shared" si="6"/>
        <v>81.800340439707952</v>
      </c>
      <c r="X57" s="22">
        <f t="shared" si="11"/>
        <v>50</v>
      </c>
    </row>
    <row r="58" spans="1:24" x14ac:dyDescent="0.3">
      <c r="A58" s="17">
        <v>56</v>
      </c>
      <c r="B58" s="2">
        <v>2022210579</v>
      </c>
      <c r="C58" s="2" t="s">
        <v>89</v>
      </c>
      <c r="D58" s="2" t="s">
        <v>34</v>
      </c>
      <c r="E58" s="2">
        <v>97.067187500000003</v>
      </c>
      <c r="F58" s="2">
        <v>4.4000000000000004</v>
      </c>
      <c r="G58" s="2">
        <v>0</v>
      </c>
      <c r="H58" s="13">
        <f>E58+F58+G58</f>
        <v>101.46718750000001</v>
      </c>
      <c r="I58" s="13">
        <f t="shared" si="0"/>
        <v>0.86399171917574946</v>
      </c>
      <c r="J58" s="13">
        <f t="shared" si="1"/>
        <v>86.399171917574932</v>
      </c>
      <c r="K58" s="13">
        <v>79.525000000000006</v>
      </c>
      <c r="L58" s="13">
        <v>0</v>
      </c>
      <c r="M58" s="13">
        <v>0</v>
      </c>
      <c r="N58" s="13">
        <f>K58+L58+M58</f>
        <v>79.525000000000006</v>
      </c>
      <c r="O58" s="13">
        <f t="shared" si="2"/>
        <v>0.79812324367723808</v>
      </c>
      <c r="P58" s="13">
        <f t="shared" si="3"/>
        <v>79.812324367723818</v>
      </c>
      <c r="Q58" s="13">
        <v>100</v>
      </c>
      <c r="R58" s="13">
        <v>0</v>
      </c>
      <c r="S58" s="13">
        <v>0</v>
      </c>
      <c r="T58" s="13">
        <f>Q58+R58+S58</f>
        <v>100</v>
      </c>
      <c r="U58" s="13">
        <f t="shared" si="4"/>
        <v>0.85910652920962194</v>
      </c>
      <c r="V58" s="22">
        <f t="shared" si="5"/>
        <v>85.910652920962193</v>
      </c>
      <c r="W58" s="22">
        <f t="shared" si="6"/>
        <v>81.739526733017883</v>
      </c>
      <c r="X58" s="22">
        <f t="shared" si="11"/>
        <v>51</v>
      </c>
    </row>
    <row r="59" spans="1:24" x14ac:dyDescent="0.3">
      <c r="A59" s="17">
        <v>57</v>
      </c>
      <c r="B59" s="2">
        <v>2022210526</v>
      </c>
      <c r="C59" s="2" t="s">
        <v>90</v>
      </c>
      <c r="D59" s="2" t="s">
        <v>34</v>
      </c>
      <c r="E59" s="2">
        <v>97.135000000000005</v>
      </c>
      <c r="F59" s="2">
        <v>4</v>
      </c>
      <c r="G59" s="2">
        <v>0</v>
      </c>
      <c r="H59" s="13">
        <f>E59+F59</f>
        <v>101.13500000000001</v>
      </c>
      <c r="I59" s="13">
        <f t="shared" si="0"/>
        <v>0.86116314713896469</v>
      </c>
      <c r="J59" s="13">
        <f t="shared" si="1"/>
        <v>86.116314713896458</v>
      </c>
      <c r="K59" s="13">
        <v>79.468999999999994</v>
      </c>
      <c r="L59" s="13">
        <v>0</v>
      </c>
      <c r="M59" s="13">
        <v>0</v>
      </c>
      <c r="N59" s="13">
        <f>K59+L59</f>
        <v>79.468999999999994</v>
      </c>
      <c r="O59" s="13">
        <f t="shared" si="2"/>
        <v>0.79756122039341626</v>
      </c>
      <c r="P59" s="13">
        <f t="shared" si="3"/>
        <v>79.756122039341619</v>
      </c>
      <c r="Q59" s="13">
        <v>100</v>
      </c>
      <c r="R59" s="13">
        <v>0</v>
      </c>
      <c r="S59" s="13">
        <v>0</v>
      </c>
      <c r="T59" s="13">
        <f>Q59+R59</f>
        <v>100</v>
      </c>
      <c r="U59" s="13">
        <f t="shared" si="4"/>
        <v>0.85910652920962194</v>
      </c>
      <c r="V59" s="2">
        <f t="shared" si="5"/>
        <v>85.910652920962193</v>
      </c>
      <c r="W59" s="2">
        <f t="shared" si="6"/>
        <v>81.643613662414637</v>
      </c>
      <c r="X59" s="22">
        <f t="shared" si="11"/>
        <v>52</v>
      </c>
    </row>
    <row r="60" spans="1:24" x14ac:dyDescent="0.3">
      <c r="A60" s="17">
        <v>58</v>
      </c>
      <c r="B60" s="2">
        <v>2022210522</v>
      </c>
      <c r="C60" s="2" t="s">
        <v>91</v>
      </c>
      <c r="D60" s="2" t="s">
        <v>34</v>
      </c>
      <c r="E60" s="2">
        <v>97.812727272727301</v>
      </c>
      <c r="F60" s="2">
        <v>8.8000000000000007</v>
      </c>
      <c r="G60" s="2">
        <v>0</v>
      </c>
      <c r="H60" s="13">
        <f>E60+F60</f>
        <v>106.6127272727273</v>
      </c>
      <c r="I60" s="13">
        <f t="shared" si="0"/>
        <v>0.9078059202378006</v>
      </c>
      <c r="J60" s="13">
        <f t="shared" si="1"/>
        <v>90.780592023780059</v>
      </c>
      <c r="K60" s="13">
        <v>77.147000000000006</v>
      </c>
      <c r="L60" s="13">
        <v>0</v>
      </c>
      <c r="M60" s="13">
        <v>0</v>
      </c>
      <c r="N60" s="13">
        <f>K60+L60</f>
        <v>77.147000000000006</v>
      </c>
      <c r="O60" s="13">
        <f t="shared" si="2"/>
        <v>0.77425732637494982</v>
      </c>
      <c r="P60" s="13">
        <f t="shared" si="3"/>
        <v>77.425732637494988</v>
      </c>
      <c r="Q60" s="13">
        <v>100</v>
      </c>
      <c r="R60" s="13">
        <v>4.67</v>
      </c>
      <c r="S60" s="13">
        <v>0</v>
      </c>
      <c r="T60" s="13">
        <f>Q60+R60</f>
        <v>104.67</v>
      </c>
      <c r="U60" s="13">
        <f t="shared" si="4"/>
        <v>0.89922680412371137</v>
      </c>
      <c r="V60" s="2">
        <f t="shared" si="5"/>
        <v>89.922680412371136</v>
      </c>
      <c r="W60" s="2">
        <f t="shared" si="6"/>
        <v>81.34639929223961</v>
      </c>
      <c r="X60" s="22">
        <f t="shared" si="11"/>
        <v>53</v>
      </c>
    </row>
    <row r="61" spans="1:24" x14ac:dyDescent="0.3">
      <c r="A61" s="17">
        <v>59</v>
      </c>
      <c r="B61" s="2">
        <v>2022210613</v>
      </c>
      <c r="C61" s="2" t="s">
        <v>92</v>
      </c>
      <c r="D61" s="2" t="s">
        <v>34</v>
      </c>
      <c r="E61" s="2">
        <v>96.879393939393907</v>
      </c>
      <c r="F61" s="2">
        <v>2</v>
      </c>
      <c r="G61" s="2">
        <v>0</v>
      </c>
      <c r="H61" s="13">
        <f>E61+F61</f>
        <v>98.879393939393907</v>
      </c>
      <c r="I61" s="13">
        <f t="shared" si="0"/>
        <v>0.84195669226323155</v>
      </c>
      <c r="J61" s="13">
        <f t="shared" si="1"/>
        <v>84.195669226323147</v>
      </c>
      <c r="K61" s="13">
        <v>79.203000000000003</v>
      </c>
      <c r="L61" s="13">
        <v>0</v>
      </c>
      <c r="M61" s="13">
        <v>0</v>
      </c>
      <c r="N61" s="13">
        <f>K61+L61</f>
        <v>79.203000000000003</v>
      </c>
      <c r="O61" s="13">
        <f t="shared" si="2"/>
        <v>0.79489160979526297</v>
      </c>
      <c r="P61" s="13">
        <f t="shared" si="3"/>
        <v>79.489160979526289</v>
      </c>
      <c r="Q61" s="13">
        <v>100</v>
      </c>
      <c r="R61" s="13">
        <v>0</v>
      </c>
      <c r="S61" s="13">
        <v>0</v>
      </c>
      <c r="T61" s="13">
        <f>Q61+R61</f>
        <v>100</v>
      </c>
      <c r="U61" s="13">
        <f t="shared" si="4"/>
        <v>0.85910652920962194</v>
      </c>
      <c r="V61" s="2">
        <f t="shared" si="5"/>
        <v>85.910652920962193</v>
      </c>
      <c r="W61" s="2">
        <f t="shared" si="6"/>
        <v>81.072611823029249</v>
      </c>
      <c r="X61" s="22">
        <f t="shared" si="11"/>
        <v>54</v>
      </c>
    </row>
    <row r="62" spans="1:24" x14ac:dyDescent="0.3">
      <c r="A62" s="17">
        <v>60</v>
      </c>
      <c r="B62" s="80">
        <v>2022210610</v>
      </c>
      <c r="C62" s="80" t="s">
        <v>93</v>
      </c>
      <c r="D62" s="80" t="s">
        <v>34</v>
      </c>
      <c r="E62" s="80">
        <v>97.064999999999998</v>
      </c>
      <c r="F62" s="80">
        <v>0</v>
      </c>
      <c r="G62" s="80">
        <v>0</v>
      </c>
      <c r="H62" s="81">
        <f>E62+F62+G62</f>
        <v>97.064999999999998</v>
      </c>
      <c r="I62" s="81">
        <f t="shared" si="0"/>
        <v>0.82650715258855589</v>
      </c>
      <c r="J62" s="81">
        <f t="shared" si="1"/>
        <v>82.650715258855584</v>
      </c>
      <c r="K62" s="13">
        <v>78.295833333333306</v>
      </c>
      <c r="L62" s="13">
        <v>0</v>
      </c>
      <c r="M62" s="13">
        <v>0</v>
      </c>
      <c r="N62" s="13">
        <f>K62+L62+M62</f>
        <v>78.295833333333306</v>
      </c>
      <c r="O62" s="13">
        <f t="shared" si="2"/>
        <v>0.78578716713501917</v>
      </c>
      <c r="P62" s="13">
        <f t="shared" si="3"/>
        <v>78.578716713501905</v>
      </c>
      <c r="Q62" s="13">
        <v>100</v>
      </c>
      <c r="R62" s="13">
        <v>8</v>
      </c>
      <c r="S62" s="13">
        <v>0</v>
      </c>
      <c r="T62" s="13">
        <f>Q62+R62+S62</f>
        <v>108</v>
      </c>
      <c r="U62" s="13">
        <f t="shared" si="4"/>
        <v>0.92783505154639168</v>
      </c>
      <c r="V62" s="22">
        <f t="shared" si="5"/>
        <v>92.783505154639172</v>
      </c>
      <c r="W62" s="22">
        <f t="shared" si="6"/>
        <v>80.813595266686363</v>
      </c>
      <c r="X62" s="22">
        <f t="shared" si="11"/>
        <v>55</v>
      </c>
    </row>
    <row r="63" spans="1:24" x14ac:dyDescent="0.3">
      <c r="A63" s="17">
        <v>61</v>
      </c>
      <c r="B63" s="2">
        <v>2022210629</v>
      </c>
      <c r="C63" s="2" t="s">
        <v>94</v>
      </c>
      <c r="D63" s="2" t="s">
        <v>34</v>
      </c>
      <c r="E63" s="2">
        <v>97.176363636363604</v>
      </c>
      <c r="F63" s="2">
        <v>12.5</v>
      </c>
      <c r="G63" s="2">
        <v>0</v>
      </c>
      <c r="H63" s="13">
        <f>E63+F63</f>
        <v>109.6763636363636</v>
      </c>
      <c r="I63" s="13">
        <f t="shared" si="0"/>
        <v>0.93389274213524864</v>
      </c>
      <c r="J63" s="13">
        <f t="shared" si="1"/>
        <v>93.389274213524871</v>
      </c>
      <c r="K63" s="84">
        <v>73.11</v>
      </c>
      <c r="L63" s="13">
        <v>0</v>
      </c>
      <c r="M63" s="13">
        <v>0</v>
      </c>
      <c r="N63" s="13">
        <f>K63+L63</f>
        <v>73.11</v>
      </c>
      <c r="O63" s="13">
        <f t="shared" si="2"/>
        <v>0.73374146928944195</v>
      </c>
      <c r="P63" s="13">
        <f t="shared" si="3"/>
        <v>73.374146928944199</v>
      </c>
      <c r="Q63" s="13">
        <v>100</v>
      </c>
      <c r="R63" s="13">
        <v>10</v>
      </c>
      <c r="S63" s="13">
        <v>0</v>
      </c>
      <c r="T63" s="13">
        <f>Q63+R63</f>
        <v>110</v>
      </c>
      <c r="U63" s="13">
        <f t="shared" si="4"/>
        <v>0.94501718213058417</v>
      </c>
      <c r="V63" s="2">
        <f t="shared" si="5"/>
        <v>94.50171821305841</v>
      </c>
      <c r="W63" s="2">
        <f t="shared" si="6"/>
        <v>79.489929514271751</v>
      </c>
      <c r="X63" s="22">
        <f t="shared" si="11"/>
        <v>56</v>
      </c>
    </row>
    <row r="64" spans="1:24" x14ac:dyDescent="0.3">
      <c r="A64" s="17">
        <v>62</v>
      </c>
      <c r="B64" s="2">
        <v>2022210645</v>
      </c>
      <c r="C64" s="2" t="s">
        <v>95</v>
      </c>
      <c r="D64" s="2" t="s">
        <v>34</v>
      </c>
      <c r="E64" s="2">
        <v>97.248750000000001</v>
      </c>
      <c r="F64" s="2">
        <v>2</v>
      </c>
      <c r="G64" s="2">
        <v>0</v>
      </c>
      <c r="H64" s="13">
        <f>E64+F64+G64</f>
        <v>99.248750000000001</v>
      </c>
      <c r="I64" s="13">
        <f t="shared" si="0"/>
        <v>0.84510175408719346</v>
      </c>
      <c r="J64" s="13">
        <f t="shared" si="1"/>
        <v>84.510175408719348</v>
      </c>
      <c r="K64" s="84">
        <v>76.055000000000007</v>
      </c>
      <c r="L64" s="13">
        <v>0</v>
      </c>
      <c r="M64" s="13">
        <v>0</v>
      </c>
      <c r="N64" s="13">
        <f>K64+L64+M64</f>
        <v>76.055000000000007</v>
      </c>
      <c r="O64" s="13">
        <f t="shared" si="2"/>
        <v>0.76329787234042556</v>
      </c>
      <c r="P64" s="13">
        <f t="shared" si="3"/>
        <v>76.329787234042556</v>
      </c>
      <c r="Q64" s="13">
        <v>100</v>
      </c>
      <c r="R64" s="13">
        <v>0</v>
      </c>
      <c r="S64" s="13">
        <v>0</v>
      </c>
      <c r="T64" s="13">
        <f>Q64+R64+S64</f>
        <v>100</v>
      </c>
      <c r="U64" s="13">
        <f t="shared" si="4"/>
        <v>0.85910652920962194</v>
      </c>
      <c r="V64" s="22">
        <f t="shared" si="5"/>
        <v>85.910652920962193</v>
      </c>
      <c r="W64" s="22">
        <f t="shared" si="6"/>
        <v>78.923951437669871</v>
      </c>
      <c r="X64" s="22">
        <f t="shared" si="11"/>
        <v>57</v>
      </c>
    </row>
    <row r="65" spans="1:24" x14ac:dyDescent="0.3">
      <c r="A65" s="17">
        <v>63</v>
      </c>
      <c r="B65" s="2">
        <v>2022210600</v>
      </c>
      <c r="C65" s="2" t="s">
        <v>96</v>
      </c>
      <c r="D65" s="2" t="s">
        <v>34</v>
      </c>
      <c r="E65" s="2">
        <v>97.112727272727298</v>
      </c>
      <c r="F65" s="2">
        <v>0.5</v>
      </c>
      <c r="G65" s="2">
        <v>0</v>
      </c>
      <c r="H65" s="13">
        <f>E65+F65</f>
        <v>97.612727272727298</v>
      </c>
      <c r="I65" s="13">
        <f t="shared" si="0"/>
        <v>0.83117104285360444</v>
      </c>
      <c r="J65" s="13">
        <f t="shared" si="1"/>
        <v>83.11710428536044</v>
      </c>
      <c r="K65" s="84">
        <v>76.180000000000007</v>
      </c>
      <c r="L65" s="13">
        <v>0</v>
      </c>
      <c r="M65" s="13">
        <v>0</v>
      </c>
      <c r="N65" s="13">
        <f>K65+L65</f>
        <v>76.180000000000007</v>
      </c>
      <c r="O65" s="13">
        <f t="shared" si="2"/>
        <v>0.76455238859895636</v>
      </c>
      <c r="P65" s="13">
        <f t="shared" si="3"/>
        <v>76.45523885989563</v>
      </c>
      <c r="Q65" s="13">
        <v>100</v>
      </c>
      <c r="R65" s="13">
        <v>0</v>
      </c>
      <c r="S65" s="13">
        <v>0</v>
      </c>
      <c r="T65" s="13">
        <f>Q65+R65</f>
        <v>100</v>
      </c>
      <c r="U65" s="13">
        <f t="shared" si="4"/>
        <v>0.85910652920962194</v>
      </c>
      <c r="V65" s="2">
        <f t="shared" si="5"/>
        <v>85.910652920962193</v>
      </c>
      <c r="W65" s="2">
        <f t="shared" si="6"/>
        <v>78.73315335109524</v>
      </c>
      <c r="X65" s="22">
        <f t="shared" si="11"/>
        <v>58</v>
      </c>
    </row>
    <row r="66" spans="1:24" x14ac:dyDescent="0.3">
      <c r="B66" s="12"/>
      <c r="C66" s="12"/>
      <c r="D66" s="12"/>
      <c r="E66" s="12"/>
      <c r="F66" s="12"/>
      <c r="G66" s="12"/>
    </row>
  </sheetData>
  <autoFilter ref="A2:X65" xr:uid="{00000000-0009-0000-0000-000001000000}">
    <sortState xmlns:xlrd2="http://schemas.microsoft.com/office/spreadsheetml/2017/richdata2" ref="A3:X65">
      <sortCondition ref="X2"/>
    </sortState>
  </autoFilter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15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110" zoomScaleNormal="110" workbookViewId="0">
      <selection activeCell="X3" sqref="X3"/>
    </sheetView>
  </sheetViews>
  <sheetFormatPr defaultColWidth="9" defaultRowHeight="14" x14ac:dyDescent="0.3"/>
  <cols>
    <col min="1" max="1" width="12.08203125" style="12" customWidth="1"/>
    <col min="2" max="2" width="12.75" style="12" customWidth="1"/>
    <col min="3" max="4" width="9" style="12"/>
    <col min="5" max="5" width="13.83203125" style="12" customWidth="1"/>
    <col min="6" max="7" width="9" style="12"/>
    <col min="8" max="10" width="12.6640625" style="12"/>
    <col min="11" max="11" width="11.5" style="12" customWidth="1"/>
    <col min="12" max="12" width="12.4140625" style="12" customWidth="1"/>
    <col min="13" max="13" width="9" style="12"/>
    <col min="14" max="16" width="12.6640625" style="12"/>
    <col min="17" max="17" width="9" style="12"/>
    <col min="18" max="18" width="12.83203125" style="12" customWidth="1"/>
    <col min="19" max="19" width="9" style="12"/>
    <col min="20" max="20" width="9.4140625" style="12"/>
    <col min="21" max="23" width="12.6640625" style="12"/>
    <col min="24" max="16384" width="9" style="12"/>
  </cols>
  <sheetData>
    <row r="1" spans="1:24" x14ac:dyDescent="0.3">
      <c r="A1" s="91" t="s">
        <v>12</v>
      </c>
      <c r="B1" s="92" t="s">
        <v>13</v>
      </c>
      <c r="C1" s="92" t="s">
        <v>14</v>
      </c>
      <c r="D1" s="92" t="s">
        <v>15</v>
      </c>
      <c r="E1" s="91" t="s">
        <v>16</v>
      </c>
      <c r="F1" s="91"/>
      <c r="G1" s="91"/>
      <c r="H1" s="91"/>
      <c r="I1" s="91"/>
      <c r="J1" s="91"/>
      <c r="K1" s="91" t="s">
        <v>17</v>
      </c>
      <c r="L1" s="91"/>
      <c r="M1" s="91"/>
      <c r="N1" s="91"/>
      <c r="O1" s="91"/>
      <c r="P1" s="91"/>
      <c r="Q1" s="91" t="s">
        <v>18</v>
      </c>
      <c r="R1" s="91"/>
      <c r="S1" s="91"/>
      <c r="T1" s="91"/>
      <c r="U1" s="91"/>
      <c r="V1" s="91"/>
      <c r="W1" s="93" t="s">
        <v>19</v>
      </c>
      <c r="X1" s="94" t="s">
        <v>20</v>
      </c>
    </row>
    <row r="2" spans="1:24" ht="28" x14ac:dyDescent="0.3">
      <c r="A2" s="91"/>
      <c r="B2" s="92"/>
      <c r="C2" s="92"/>
      <c r="D2" s="92"/>
      <c r="E2" s="3" t="s">
        <v>21</v>
      </c>
      <c r="F2" s="14" t="s">
        <v>22</v>
      </c>
      <c r="G2" s="15" t="s">
        <v>23</v>
      </c>
      <c r="H2" s="16" t="s">
        <v>24</v>
      </c>
      <c r="I2" s="3" t="s">
        <v>25</v>
      </c>
      <c r="J2" s="28" t="s">
        <v>26</v>
      </c>
      <c r="K2" s="3" t="s">
        <v>21</v>
      </c>
      <c r="L2" s="3" t="s">
        <v>22</v>
      </c>
      <c r="M2" s="7" t="s">
        <v>23</v>
      </c>
      <c r="N2" s="7" t="s">
        <v>27</v>
      </c>
      <c r="O2" s="3" t="s">
        <v>28</v>
      </c>
      <c r="P2" s="29" t="s">
        <v>29</v>
      </c>
      <c r="Q2" s="7" t="s">
        <v>21</v>
      </c>
      <c r="R2" s="3" t="s">
        <v>22</v>
      </c>
      <c r="S2" s="7" t="s">
        <v>23</v>
      </c>
      <c r="T2" s="7" t="s">
        <v>30</v>
      </c>
      <c r="U2" s="3" t="s">
        <v>31</v>
      </c>
      <c r="V2" s="31" t="s">
        <v>32</v>
      </c>
      <c r="W2" s="93"/>
      <c r="X2" s="94"/>
    </row>
    <row r="3" spans="1:24" x14ac:dyDescent="0.3">
      <c r="A3" s="17">
        <v>1</v>
      </c>
      <c r="B3" s="9">
        <v>2022215374</v>
      </c>
      <c r="C3" s="13" t="s">
        <v>97</v>
      </c>
      <c r="D3" s="2" t="s">
        <v>98</v>
      </c>
      <c r="E3" s="18">
        <v>96.341666666666697</v>
      </c>
      <c r="F3" s="19">
        <v>17.25</v>
      </c>
      <c r="G3" s="20">
        <v>0</v>
      </c>
      <c r="H3" s="33">
        <v>113.591666666667</v>
      </c>
      <c r="I3" s="18">
        <f t="shared" ref="I3:I38" si="0">J3/100</f>
        <v>1</v>
      </c>
      <c r="J3" s="32">
        <v>100</v>
      </c>
      <c r="K3" s="18">
        <v>86.978949999999998</v>
      </c>
      <c r="L3" s="18">
        <v>3.8034188034188001</v>
      </c>
      <c r="M3" s="9">
        <v>0</v>
      </c>
      <c r="N3" s="30">
        <v>90.782368803418805</v>
      </c>
      <c r="O3" s="18">
        <f t="shared" ref="O3:O38" si="1">P3/100</f>
        <v>0.99999965635870791</v>
      </c>
      <c r="P3" s="9">
        <v>99.999965635870794</v>
      </c>
      <c r="Q3" s="9">
        <v>100</v>
      </c>
      <c r="R3" s="18">
        <v>0.5</v>
      </c>
      <c r="S3" s="9">
        <v>0</v>
      </c>
      <c r="T3" s="9">
        <v>100.5</v>
      </c>
      <c r="U3" s="18">
        <f t="shared" ref="U3:U38" si="2">V3/100</f>
        <v>0.91087640811976101</v>
      </c>
      <c r="V3" s="18">
        <v>91.087640811976101</v>
      </c>
      <c r="W3" s="32">
        <v>99.108740026307203</v>
      </c>
      <c r="X3" s="17">
        <v>1</v>
      </c>
    </row>
    <row r="4" spans="1:24" x14ac:dyDescent="0.3">
      <c r="A4" s="17">
        <v>2</v>
      </c>
      <c r="B4" s="2">
        <v>2022215385</v>
      </c>
      <c r="C4" s="13" t="s">
        <v>99</v>
      </c>
      <c r="D4" s="2" t="s">
        <v>98</v>
      </c>
      <c r="E4" s="18">
        <v>96.516666666666694</v>
      </c>
      <c r="F4" s="19">
        <v>8.7260000000000009</v>
      </c>
      <c r="G4" s="20">
        <v>0</v>
      </c>
      <c r="H4" s="21">
        <v>105.24266666666701</v>
      </c>
      <c r="I4" s="18">
        <f t="shared" si="0"/>
        <v>0.92649988995671706</v>
      </c>
      <c r="J4" s="32">
        <v>92.649988995671706</v>
      </c>
      <c r="K4" s="18">
        <v>90.517650000000003</v>
      </c>
      <c r="L4" s="18">
        <v>0</v>
      </c>
      <c r="M4" s="9">
        <v>0</v>
      </c>
      <c r="N4" s="9">
        <v>90.517650000000003</v>
      </c>
      <c r="O4" s="18">
        <f t="shared" si="1"/>
        <v>0.99708368582456497</v>
      </c>
      <c r="P4" s="9">
        <v>99.708368582456501</v>
      </c>
      <c r="Q4" s="9">
        <v>100</v>
      </c>
      <c r="R4" s="18">
        <v>7.5667</v>
      </c>
      <c r="S4" s="9">
        <v>0</v>
      </c>
      <c r="T4" s="9">
        <v>107.5667</v>
      </c>
      <c r="U4" s="18">
        <f t="shared" si="2"/>
        <v>0.974925067953193</v>
      </c>
      <c r="V4" s="18">
        <v>97.492506795319301</v>
      </c>
      <c r="W4" s="32">
        <v>98.075106486385806</v>
      </c>
      <c r="X4" s="17">
        <v>2</v>
      </c>
    </row>
    <row r="5" spans="1:24" x14ac:dyDescent="0.3">
      <c r="A5" s="17">
        <v>3</v>
      </c>
      <c r="B5" s="2">
        <v>2022215376</v>
      </c>
      <c r="C5" s="13" t="s">
        <v>100</v>
      </c>
      <c r="D5" s="2" t="s">
        <v>98</v>
      </c>
      <c r="E5" s="2">
        <v>96.536111111111097</v>
      </c>
      <c r="F5" s="13">
        <v>13.666</v>
      </c>
      <c r="G5" s="20">
        <v>0</v>
      </c>
      <c r="H5" s="2">
        <v>110.20211111111099</v>
      </c>
      <c r="I5" s="18">
        <f t="shared" si="0"/>
        <v>0.9701601741129291</v>
      </c>
      <c r="J5" s="2">
        <v>97.016017411292907</v>
      </c>
      <c r="K5" s="2">
        <v>86.40625</v>
      </c>
      <c r="L5" s="2">
        <v>1.3571428571428601</v>
      </c>
      <c r="M5" s="9">
        <v>0</v>
      </c>
      <c r="N5" s="2">
        <v>87.763392857142904</v>
      </c>
      <c r="O5" s="18">
        <f t="shared" si="1"/>
        <v>0.96674457667061997</v>
      </c>
      <c r="P5" s="2">
        <v>96.674457667062001</v>
      </c>
      <c r="Q5" s="13">
        <v>100</v>
      </c>
      <c r="R5" s="2">
        <v>8.6667000000000005</v>
      </c>
      <c r="S5" s="9">
        <v>0</v>
      </c>
      <c r="T5" s="2">
        <v>108.66670000000001</v>
      </c>
      <c r="U5" s="18">
        <f t="shared" si="2"/>
        <v>0.984894859484852</v>
      </c>
      <c r="V5" s="2">
        <v>98.489485948485196</v>
      </c>
      <c r="W5" s="2">
        <v>96.924272444050501</v>
      </c>
      <c r="X5" s="2">
        <v>3</v>
      </c>
    </row>
    <row r="6" spans="1:24" x14ac:dyDescent="0.3">
      <c r="A6" s="17">
        <v>4</v>
      </c>
      <c r="B6" s="2">
        <v>2022215371</v>
      </c>
      <c r="C6" s="13" t="s">
        <v>101</v>
      </c>
      <c r="D6" s="2" t="s">
        <v>98</v>
      </c>
      <c r="E6" s="2">
        <v>96.84</v>
      </c>
      <c r="F6" s="13">
        <v>6</v>
      </c>
      <c r="G6" s="20">
        <v>0</v>
      </c>
      <c r="H6" s="2">
        <v>102.84</v>
      </c>
      <c r="I6" s="18">
        <f t="shared" si="0"/>
        <v>0.90534810358741102</v>
      </c>
      <c r="J6" s="2">
        <v>90.534810358741098</v>
      </c>
      <c r="K6" s="2">
        <v>89.754999999999995</v>
      </c>
      <c r="L6" s="2">
        <v>0</v>
      </c>
      <c r="M6" s="9">
        <v>0</v>
      </c>
      <c r="N6" s="2">
        <v>89.754999999999995</v>
      </c>
      <c r="O6" s="18">
        <f t="shared" si="1"/>
        <v>0.98868282838964405</v>
      </c>
      <c r="P6" s="2">
        <v>98.868282838964404</v>
      </c>
      <c r="Q6" s="13">
        <v>100</v>
      </c>
      <c r="R6" s="2">
        <v>0.5</v>
      </c>
      <c r="S6" s="9">
        <v>0</v>
      </c>
      <c r="T6" s="2">
        <v>100.5</v>
      </c>
      <c r="U6" s="18">
        <f t="shared" si="2"/>
        <v>0.91087640811976101</v>
      </c>
      <c r="V6" s="2">
        <v>91.087640811976101</v>
      </c>
      <c r="W6" s="2">
        <v>96.423524140220906</v>
      </c>
      <c r="X6" s="2">
        <v>4</v>
      </c>
    </row>
    <row r="7" spans="1:24" x14ac:dyDescent="0.3">
      <c r="A7" s="17">
        <v>5</v>
      </c>
      <c r="B7" s="2">
        <v>2022215329</v>
      </c>
      <c r="C7" s="13" t="s">
        <v>102</v>
      </c>
      <c r="D7" s="2" t="s">
        <v>98</v>
      </c>
      <c r="E7" s="2">
        <v>96.62</v>
      </c>
      <c r="F7" s="13">
        <v>7.766</v>
      </c>
      <c r="G7" s="20">
        <v>0</v>
      </c>
      <c r="H7" s="2">
        <v>104.386</v>
      </c>
      <c r="I7" s="18">
        <f t="shared" si="0"/>
        <v>0.91895825691438704</v>
      </c>
      <c r="J7" s="2">
        <v>91.895825691438702</v>
      </c>
      <c r="K7" s="2">
        <v>88.261110000000002</v>
      </c>
      <c r="L7" s="2">
        <v>0</v>
      </c>
      <c r="M7" s="9">
        <v>0</v>
      </c>
      <c r="N7" s="2">
        <v>88.261110000000002</v>
      </c>
      <c r="O7" s="18">
        <f t="shared" si="1"/>
        <v>0.972227105694496</v>
      </c>
      <c r="P7" s="2">
        <v>97.222710569449603</v>
      </c>
      <c r="Q7" s="13">
        <v>100</v>
      </c>
      <c r="R7" s="2">
        <v>10</v>
      </c>
      <c r="S7" s="9">
        <v>0</v>
      </c>
      <c r="T7" s="2">
        <v>110</v>
      </c>
      <c r="U7" s="18">
        <f t="shared" si="2"/>
        <v>0.99697915316590691</v>
      </c>
      <c r="V7" s="2">
        <v>99.697915316590695</v>
      </c>
      <c r="W7" s="2">
        <v>96.404854068561505</v>
      </c>
      <c r="X7" s="2">
        <v>5</v>
      </c>
    </row>
    <row r="8" spans="1:24" x14ac:dyDescent="0.3">
      <c r="A8" s="17">
        <v>6</v>
      </c>
      <c r="B8" s="2">
        <v>2022215342</v>
      </c>
      <c r="C8" s="13" t="s">
        <v>103</v>
      </c>
      <c r="D8" s="2" t="s">
        <v>98</v>
      </c>
      <c r="E8" s="2">
        <v>97.080555555555506</v>
      </c>
      <c r="F8" s="13">
        <v>8</v>
      </c>
      <c r="G8" s="20">
        <v>0</v>
      </c>
      <c r="H8" s="2">
        <v>105.080555555556</v>
      </c>
      <c r="I8" s="18">
        <f t="shared" si="0"/>
        <v>0.92507275083755103</v>
      </c>
      <c r="J8" s="2">
        <v>92.507275083755104</v>
      </c>
      <c r="K8" s="2">
        <v>87.875</v>
      </c>
      <c r="L8" s="2">
        <v>0</v>
      </c>
      <c r="M8" s="9">
        <v>0</v>
      </c>
      <c r="N8" s="2">
        <v>87.875</v>
      </c>
      <c r="O8" s="18">
        <f t="shared" si="1"/>
        <v>0.96797396852253303</v>
      </c>
      <c r="P8" s="2">
        <v>96.7973968522533</v>
      </c>
      <c r="Q8" s="13">
        <v>100</v>
      </c>
      <c r="R8" s="2">
        <v>9</v>
      </c>
      <c r="S8" s="9">
        <v>0</v>
      </c>
      <c r="T8" s="2">
        <v>109</v>
      </c>
      <c r="U8" s="18">
        <f t="shared" si="2"/>
        <v>0.98791570631894499</v>
      </c>
      <c r="V8" s="2">
        <v>98.791570631894501</v>
      </c>
      <c r="W8" s="2">
        <v>96.138789876517805</v>
      </c>
      <c r="X8" s="2">
        <v>6</v>
      </c>
    </row>
    <row r="9" spans="1:24" x14ac:dyDescent="0.3">
      <c r="A9" s="17">
        <v>7</v>
      </c>
      <c r="B9" s="2">
        <v>2022215373</v>
      </c>
      <c r="C9" s="13" t="s">
        <v>104</v>
      </c>
      <c r="D9" s="2" t="s">
        <v>98</v>
      </c>
      <c r="E9" s="2">
        <v>96.1666666666667</v>
      </c>
      <c r="F9" s="13">
        <v>14.25</v>
      </c>
      <c r="G9" s="20">
        <v>0</v>
      </c>
      <c r="H9" s="2">
        <v>110.416666666667</v>
      </c>
      <c r="I9" s="18">
        <f t="shared" si="0"/>
        <v>0.97204900594233801</v>
      </c>
      <c r="J9" s="2">
        <v>97.204900594233806</v>
      </c>
      <c r="K9" s="2">
        <v>87.098749999999995</v>
      </c>
      <c r="L9" s="2">
        <v>0.14285714285714299</v>
      </c>
      <c r="M9" s="9">
        <v>0</v>
      </c>
      <c r="N9" s="2">
        <v>87.241607142857106</v>
      </c>
      <c r="O9" s="18">
        <f t="shared" si="1"/>
        <v>0.96099692388455393</v>
      </c>
      <c r="P9" s="2">
        <v>96.099692388455395</v>
      </c>
      <c r="Q9" s="13">
        <v>100</v>
      </c>
      <c r="R9" s="2">
        <v>0.5</v>
      </c>
      <c r="S9" s="9">
        <v>0</v>
      </c>
      <c r="T9" s="2">
        <v>100.5</v>
      </c>
      <c r="U9" s="18">
        <f t="shared" si="2"/>
        <v>0.91087640811976101</v>
      </c>
      <c r="V9" s="2">
        <v>91.087640811976101</v>
      </c>
      <c r="W9" s="2">
        <v>95.819528871963101</v>
      </c>
      <c r="X9" s="2">
        <v>7</v>
      </c>
    </row>
    <row r="10" spans="1:24" x14ac:dyDescent="0.3">
      <c r="A10" s="17">
        <v>8</v>
      </c>
      <c r="B10" s="2">
        <v>2022215365</v>
      </c>
      <c r="C10" s="13" t="s">
        <v>105</v>
      </c>
      <c r="D10" s="2" t="s">
        <v>98</v>
      </c>
      <c r="E10" s="2">
        <v>96.244444444444397</v>
      </c>
      <c r="F10" s="13">
        <v>8</v>
      </c>
      <c r="G10" s="20">
        <v>0</v>
      </c>
      <c r="H10" s="2">
        <v>104.244444444444</v>
      </c>
      <c r="I10" s="18">
        <f t="shared" si="0"/>
        <v>0.91771207786173603</v>
      </c>
      <c r="J10" s="2">
        <v>91.771207786173605</v>
      </c>
      <c r="K10" s="2">
        <v>87.605559999999997</v>
      </c>
      <c r="L10" s="2">
        <v>0</v>
      </c>
      <c r="M10" s="9">
        <v>0</v>
      </c>
      <c r="N10" s="2">
        <v>87.605559999999997</v>
      </c>
      <c r="O10" s="18">
        <f t="shared" si="1"/>
        <v>0.96500599235093998</v>
      </c>
      <c r="P10" s="2">
        <v>96.500599235094001</v>
      </c>
      <c r="Q10" s="13">
        <v>100</v>
      </c>
      <c r="R10" s="2">
        <v>8.1</v>
      </c>
      <c r="S10" s="9">
        <v>0</v>
      </c>
      <c r="T10" s="2">
        <v>108.1</v>
      </c>
      <c r="U10" s="18">
        <f t="shared" si="2"/>
        <v>0.97975860415667793</v>
      </c>
      <c r="V10" s="2">
        <v>97.975860415667796</v>
      </c>
      <c r="W10" s="2">
        <v>95.702247063367295</v>
      </c>
      <c r="X10" s="2">
        <v>8</v>
      </c>
    </row>
    <row r="11" spans="1:24" x14ac:dyDescent="0.3">
      <c r="A11" s="17">
        <v>9</v>
      </c>
      <c r="B11" s="2">
        <v>2022215370</v>
      </c>
      <c r="C11" s="13" t="s">
        <v>106</v>
      </c>
      <c r="D11" s="2" t="s">
        <v>98</v>
      </c>
      <c r="E11" s="2">
        <v>96.9444444444444</v>
      </c>
      <c r="F11" s="13">
        <v>4.8</v>
      </c>
      <c r="G11" s="20">
        <v>0</v>
      </c>
      <c r="H11" s="2">
        <v>101.744444444444</v>
      </c>
      <c r="I11" s="18">
        <f t="shared" si="0"/>
        <v>0.89570342112341905</v>
      </c>
      <c r="J11" s="2">
        <v>89.570342112341905</v>
      </c>
      <c r="K11" s="2">
        <v>87.183329999999998</v>
      </c>
      <c r="L11" s="2">
        <v>0</v>
      </c>
      <c r="M11" s="9">
        <v>0</v>
      </c>
      <c r="N11" s="2">
        <v>87.183329999999998</v>
      </c>
      <c r="O11" s="18">
        <f t="shared" si="1"/>
        <v>0.96035498070110503</v>
      </c>
      <c r="P11" s="2">
        <v>96.035498070110506</v>
      </c>
      <c r="Q11" s="13">
        <v>100</v>
      </c>
      <c r="R11" s="2">
        <v>10.333299999999999</v>
      </c>
      <c r="S11" s="9">
        <v>0</v>
      </c>
      <c r="T11" s="77">
        <v>110.33329999999999</v>
      </c>
      <c r="U11" s="18">
        <f t="shared" si="2"/>
        <v>1</v>
      </c>
      <c r="V11" s="2">
        <v>100</v>
      </c>
      <c r="W11" s="2">
        <v>95.138917071545706</v>
      </c>
      <c r="X11" s="2">
        <v>9</v>
      </c>
    </row>
    <row r="12" spans="1:24" x14ac:dyDescent="0.3">
      <c r="A12" s="17">
        <v>10</v>
      </c>
      <c r="B12" s="2">
        <v>2022215352</v>
      </c>
      <c r="C12" s="13" t="s">
        <v>107</v>
      </c>
      <c r="D12" s="2" t="s">
        <v>98</v>
      </c>
      <c r="E12" s="2">
        <v>96.108333333333306</v>
      </c>
      <c r="F12" s="13">
        <v>0</v>
      </c>
      <c r="G12" s="20">
        <v>0</v>
      </c>
      <c r="H12" s="2">
        <v>96.108333333333306</v>
      </c>
      <c r="I12" s="18">
        <f t="shared" si="0"/>
        <v>0.84608612721003595</v>
      </c>
      <c r="J12" s="2">
        <v>84.608612721003595</v>
      </c>
      <c r="K12" s="2">
        <v>89.427779999999998</v>
      </c>
      <c r="L12" s="2">
        <v>0</v>
      </c>
      <c r="M12" s="9">
        <v>0</v>
      </c>
      <c r="N12" s="2">
        <v>89.427779999999998</v>
      </c>
      <c r="O12" s="18">
        <f t="shared" si="1"/>
        <v>0.98507838523766689</v>
      </c>
      <c r="P12" s="2">
        <v>98.507838523766694</v>
      </c>
      <c r="Q12" s="13">
        <v>100</v>
      </c>
      <c r="R12" s="2">
        <v>0</v>
      </c>
      <c r="S12" s="9">
        <v>0</v>
      </c>
      <c r="T12" s="2">
        <v>100</v>
      </c>
      <c r="U12" s="18">
        <f t="shared" si="2"/>
        <v>0.90634468469627905</v>
      </c>
      <c r="V12" s="2">
        <v>90.634468469627905</v>
      </c>
      <c r="W12" s="2">
        <v>94.940656357800194</v>
      </c>
      <c r="X12" s="2">
        <v>10</v>
      </c>
    </row>
    <row r="13" spans="1:24" x14ac:dyDescent="0.3">
      <c r="A13" s="17">
        <v>11</v>
      </c>
      <c r="B13" s="2">
        <v>2022215338</v>
      </c>
      <c r="C13" s="13" t="s">
        <v>108</v>
      </c>
      <c r="D13" s="2" t="s">
        <v>98</v>
      </c>
      <c r="E13" s="2">
        <v>95.952777777777797</v>
      </c>
      <c r="F13" s="13">
        <v>2</v>
      </c>
      <c r="G13" s="20">
        <v>0</v>
      </c>
      <c r="H13" s="2">
        <v>97.952777777777797</v>
      </c>
      <c r="I13" s="18">
        <f t="shared" si="0"/>
        <v>0.86232362507030602</v>
      </c>
      <c r="J13" s="2">
        <v>86.232362507030601</v>
      </c>
      <c r="K13" s="2">
        <v>87.837500000000006</v>
      </c>
      <c r="L13" s="2">
        <v>0</v>
      </c>
      <c r="M13" s="9">
        <v>0</v>
      </c>
      <c r="N13" s="2">
        <v>87.837500000000006</v>
      </c>
      <c r="O13" s="18">
        <f t="shared" si="1"/>
        <v>0.9675608928602899</v>
      </c>
      <c r="P13" s="2">
        <v>96.756089286028995</v>
      </c>
      <c r="Q13" s="13">
        <v>100</v>
      </c>
      <c r="R13" s="2">
        <v>0.5</v>
      </c>
      <c r="S13" s="9">
        <v>0</v>
      </c>
      <c r="T13" s="2">
        <v>100.5</v>
      </c>
      <c r="U13" s="18">
        <f t="shared" si="2"/>
        <v>0.91087640811976101</v>
      </c>
      <c r="V13" s="2">
        <v>91.087640811976101</v>
      </c>
      <c r="W13" s="2">
        <v>94.084499082823996</v>
      </c>
      <c r="X13" s="2">
        <v>11</v>
      </c>
    </row>
    <row r="14" spans="1:24" x14ac:dyDescent="0.3">
      <c r="A14" s="17">
        <v>12</v>
      </c>
      <c r="B14" s="2">
        <v>2022215322</v>
      </c>
      <c r="C14" s="13" t="s">
        <v>109</v>
      </c>
      <c r="D14" s="2" t="s">
        <v>98</v>
      </c>
      <c r="E14" s="2">
        <v>96.030555555555594</v>
      </c>
      <c r="F14" s="13">
        <v>3.5</v>
      </c>
      <c r="G14" s="20">
        <v>0</v>
      </c>
      <c r="H14" s="2">
        <v>99.530555555555594</v>
      </c>
      <c r="I14" s="18">
        <f t="shared" si="0"/>
        <v>0.87621353287848802</v>
      </c>
      <c r="J14" s="2">
        <v>87.621353287848805</v>
      </c>
      <c r="K14" s="2">
        <v>85.719120000000004</v>
      </c>
      <c r="L14" s="2">
        <v>1.18</v>
      </c>
      <c r="M14" s="9">
        <v>0</v>
      </c>
      <c r="N14" s="2">
        <v>86.899119999999996</v>
      </c>
      <c r="O14" s="18">
        <f t="shared" si="1"/>
        <v>0.95722430779534406</v>
      </c>
      <c r="P14" s="2">
        <v>95.722430779534406</v>
      </c>
      <c r="Q14" s="13">
        <v>100</v>
      </c>
      <c r="R14" s="2">
        <v>0.5</v>
      </c>
      <c r="S14" s="9">
        <v>0</v>
      </c>
      <c r="T14" s="2">
        <v>100.5</v>
      </c>
      <c r="U14" s="18">
        <f t="shared" si="2"/>
        <v>0.91087640811976101</v>
      </c>
      <c r="V14" s="2">
        <v>91.087640811976101</v>
      </c>
      <c r="W14" s="2">
        <v>93.638736284441407</v>
      </c>
      <c r="X14" s="2">
        <v>12</v>
      </c>
    </row>
    <row r="15" spans="1:24" x14ac:dyDescent="0.3">
      <c r="A15" s="17">
        <v>13</v>
      </c>
      <c r="B15" s="2">
        <v>2022215321</v>
      </c>
      <c r="C15" s="13" t="s">
        <v>110</v>
      </c>
      <c r="D15" s="2" t="s">
        <v>98</v>
      </c>
      <c r="E15" s="2">
        <v>95.952777777777797</v>
      </c>
      <c r="F15" s="13">
        <v>0</v>
      </c>
      <c r="G15" s="20">
        <v>0</v>
      </c>
      <c r="H15" s="2">
        <v>95.952777777777797</v>
      </c>
      <c r="I15" s="18">
        <f t="shared" si="0"/>
        <v>0.84471669967965202</v>
      </c>
      <c r="J15" s="2">
        <v>84.471669967965198</v>
      </c>
      <c r="K15" s="2">
        <v>87.186760000000007</v>
      </c>
      <c r="L15" s="2">
        <v>0</v>
      </c>
      <c r="M15" s="9">
        <v>0</v>
      </c>
      <c r="N15" s="2">
        <v>87.186760000000007</v>
      </c>
      <c r="O15" s="18">
        <f t="shared" si="1"/>
        <v>0.960392763355012</v>
      </c>
      <c r="P15" s="2">
        <v>96.039276335501199</v>
      </c>
      <c r="Q15" s="13">
        <v>100</v>
      </c>
      <c r="R15" s="2">
        <v>0</v>
      </c>
      <c r="S15" s="9">
        <v>0</v>
      </c>
      <c r="T15" s="2">
        <v>100</v>
      </c>
      <c r="U15" s="18">
        <f t="shared" si="2"/>
        <v>0.90634468469627905</v>
      </c>
      <c r="V15" s="2">
        <v>90.634468469627905</v>
      </c>
      <c r="W15" s="2">
        <v>93.185274275406599</v>
      </c>
      <c r="X15" s="2">
        <v>13</v>
      </c>
    </row>
    <row r="16" spans="1:24" x14ac:dyDescent="0.3">
      <c r="A16" s="17">
        <v>14</v>
      </c>
      <c r="B16" s="2">
        <v>2022215328</v>
      </c>
      <c r="C16" s="13" t="s">
        <v>111</v>
      </c>
      <c r="D16" s="2" t="s">
        <v>98</v>
      </c>
      <c r="E16" s="2">
        <v>96.108333333333306</v>
      </c>
      <c r="F16" s="13">
        <v>4.8</v>
      </c>
      <c r="G16" s="20">
        <v>0</v>
      </c>
      <c r="H16" s="2">
        <v>100.908333333333</v>
      </c>
      <c r="I16" s="18">
        <f t="shared" si="0"/>
        <v>0.88834274814760505</v>
      </c>
      <c r="J16" s="2">
        <v>88.834274814760505</v>
      </c>
      <c r="K16" s="2">
        <v>85.702219999999997</v>
      </c>
      <c r="L16" s="2">
        <v>0</v>
      </c>
      <c r="M16" s="9">
        <v>0</v>
      </c>
      <c r="N16" s="2">
        <v>85.702219999999997</v>
      </c>
      <c r="O16" s="18">
        <f t="shared" si="1"/>
        <v>0.94404003419164995</v>
      </c>
      <c r="P16" s="2">
        <v>94.404003419164994</v>
      </c>
      <c r="Q16" s="13">
        <v>100</v>
      </c>
      <c r="R16" s="2">
        <v>0.5</v>
      </c>
      <c r="S16" s="9">
        <v>0</v>
      </c>
      <c r="T16" s="2">
        <v>100.5</v>
      </c>
      <c r="U16" s="18">
        <f t="shared" si="2"/>
        <v>0.91087640811976101</v>
      </c>
      <c r="V16" s="2">
        <v>91.087640811976101</v>
      </c>
      <c r="W16" s="2">
        <v>92.958421437565207</v>
      </c>
      <c r="X16" s="2">
        <v>14</v>
      </c>
    </row>
    <row r="17" spans="1:24" x14ac:dyDescent="0.3">
      <c r="A17" s="17">
        <v>15</v>
      </c>
      <c r="B17" s="2">
        <v>2022215317</v>
      </c>
      <c r="C17" s="13" t="s">
        <v>112</v>
      </c>
      <c r="D17" s="2" t="s">
        <v>98</v>
      </c>
      <c r="E17" s="2">
        <v>96.244444444444397</v>
      </c>
      <c r="F17" s="13">
        <v>4.8</v>
      </c>
      <c r="G17" s="20">
        <v>0</v>
      </c>
      <c r="H17" s="2">
        <v>101.044444444444</v>
      </c>
      <c r="I17" s="18">
        <f t="shared" si="0"/>
        <v>0.96010912346491595</v>
      </c>
      <c r="J17" s="2">
        <v>96.010912346491594</v>
      </c>
      <c r="K17" s="2">
        <v>84.563019999999995</v>
      </c>
      <c r="L17" s="2">
        <v>0.4</v>
      </c>
      <c r="M17" s="9">
        <v>0</v>
      </c>
      <c r="N17" s="2">
        <v>84.96302</v>
      </c>
      <c r="O17" s="18">
        <f t="shared" si="1"/>
        <v>0.93589748673751705</v>
      </c>
      <c r="P17" s="2">
        <v>93.5897486737517</v>
      </c>
      <c r="Q17" s="13">
        <v>100</v>
      </c>
      <c r="R17" s="2">
        <v>2</v>
      </c>
      <c r="S17" s="9">
        <v>0</v>
      </c>
      <c r="T17" s="2">
        <v>102</v>
      </c>
      <c r="U17" s="18">
        <f t="shared" si="2"/>
        <v>0.92447157839020511</v>
      </c>
      <c r="V17" s="2">
        <v>92.447157839020505</v>
      </c>
      <c r="W17" s="2">
        <v>93.9597223248266</v>
      </c>
      <c r="X17" s="2">
        <v>16</v>
      </c>
    </row>
    <row r="18" spans="1:24" x14ac:dyDescent="0.3">
      <c r="A18" s="17">
        <v>16</v>
      </c>
      <c r="B18" s="2">
        <v>2022215381</v>
      </c>
      <c r="C18" s="13" t="s">
        <v>113</v>
      </c>
      <c r="D18" s="2" t="s">
        <v>98</v>
      </c>
      <c r="E18" s="2">
        <v>96.0694444444444</v>
      </c>
      <c r="F18" s="13">
        <v>3</v>
      </c>
      <c r="G18" s="20">
        <v>0</v>
      </c>
      <c r="H18" s="2">
        <v>99.0694444444444</v>
      </c>
      <c r="I18" s="18">
        <f t="shared" si="0"/>
        <v>0.87215415841341992</v>
      </c>
      <c r="J18" s="2">
        <v>87.215415841341994</v>
      </c>
      <c r="K18" s="2">
        <v>85.625</v>
      </c>
      <c r="L18" s="2">
        <v>0</v>
      </c>
      <c r="M18" s="9">
        <v>0</v>
      </c>
      <c r="N18" s="2">
        <v>85.625</v>
      </c>
      <c r="O18" s="18">
        <f t="shared" si="1"/>
        <v>0.94318942878795897</v>
      </c>
      <c r="P18" s="2">
        <v>94.318942878795895</v>
      </c>
      <c r="Q18" s="13">
        <v>100</v>
      </c>
      <c r="R18" s="2">
        <v>0</v>
      </c>
      <c r="S18" s="9">
        <v>0</v>
      </c>
      <c r="T18" s="2">
        <v>100</v>
      </c>
      <c r="U18" s="18">
        <f t="shared" si="2"/>
        <v>0.90634468469627905</v>
      </c>
      <c r="V18" s="2">
        <v>90.634468469627905</v>
      </c>
      <c r="W18" s="2">
        <v>92.529790030388298</v>
      </c>
      <c r="X18" s="2">
        <v>15</v>
      </c>
    </row>
    <row r="19" spans="1:24" x14ac:dyDescent="0.3">
      <c r="A19" s="17">
        <v>17</v>
      </c>
      <c r="B19" s="2">
        <v>2022215343</v>
      </c>
      <c r="C19" s="13" t="s">
        <v>114</v>
      </c>
      <c r="D19" s="2" t="s">
        <v>98</v>
      </c>
      <c r="E19" s="2">
        <v>96.497222222222206</v>
      </c>
      <c r="F19" s="13">
        <v>0</v>
      </c>
      <c r="G19" s="20">
        <v>0</v>
      </c>
      <c r="H19" s="2">
        <v>96.497222222222206</v>
      </c>
      <c r="I19" s="18">
        <f t="shared" si="0"/>
        <v>0.84950999999999999</v>
      </c>
      <c r="J19" s="2">
        <v>84.950999999999993</v>
      </c>
      <c r="K19" s="2">
        <v>84.762500000000003</v>
      </c>
      <c r="L19" s="2">
        <v>0</v>
      </c>
      <c r="M19" s="9">
        <v>0</v>
      </c>
      <c r="N19" s="2">
        <v>84.762500000000003</v>
      </c>
      <c r="O19" s="18">
        <f t="shared" si="1"/>
        <v>0.93368868855637199</v>
      </c>
      <c r="P19" s="2">
        <v>93.368868855637203</v>
      </c>
      <c r="Q19" s="13">
        <v>100</v>
      </c>
      <c r="R19" s="2">
        <v>8.1</v>
      </c>
      <c r="S19" s="9">
        <v>0</v>
      </c>
      <c r="T19" s="2">
        <v>108.1</v>
      </c>
      <c r="U19" s="18">
        <f t="shared" si="2"/>
        <v>0.97975860415667793</v>
      </c>
      <c r="V19" s="2">
        <v>97.975860415667796</v>
      </c>
      <c r="W19" s="2">
        <v>92.145994240512806</v>
      </c>
      <c r="X19" s="2">
        <v>17</v>
      </c>
    </row>
    <row r="20" spans="1:24" x14ac:dyDescent="0.3">
      <c r="A20" s="17">
        <v>18</v>
      </c>
      <c r="B20" s="2">
        <v>2022215375</v>
      </c>
      <c r="C20" s="13" t="s">
        <v>115</v>
      </c>
      <c r="D20" s="2" t="s">
        <v>98</v>
      </c>
      <c r="E20" s="2">
        <v>95.7777777777778</v>
      </c>
      <c r="F20" s="13">
        <v>15.25</v>
      </c>
      <c r="G20" s="20">
        <v>0</v>
      </c>
      <c r="H20" s="2">
        <v>111.027777777778</v>
      </c>
      <c r="I20" s="18">
        <f t="shared" si="0"/>
        <v>0.97742889981170411</v>
      </c>
      <c r="J20" s="2">
        <v>97.742889981170407</v>
      </c>
      <c r="K20" s="2">
        <v>81.831249999999997</v>
      </c>
      <c r="L20" s="2">
        <v>0.35714285714285698</v>
      </c>
      <c r="M20" s="9">
        <v>0</v>
      </c>
      <c r="N20" s="2">
        <v>82.188392857142901</v>
      </c>
      <c r="O20" s="18">
        <f t="shared" si="1"/>
        <v>0.90533399488384203</v>
      </c>
      <c r="P20" s="2">
        <v>90.533399488384205</v>
      </c>
      <c r="Q20" s="13">
        <v>100</v>
      </c>
      <c r="R20" s="2">
        <v>1</v>
      </c>
      <c r="S20" s="9">
        <v>0</v>
      </c>
      <c r="T20" s="2">
        <v>101</v>
      </c>
      <c r="U20" s="18">
        <f t="shared" si="2"/>
        <v>0.91540813154324197</v>
      </c>
      <c r="V20" s="2">
        <v>91.540813154324198</v>
      </c>
      <c r="W20" s="2">
        <v>92.076038953535402</v>
      </c>
      <c r="X20" s="2">
        <v>18</v>
      </c>
    </row>
    <row r="21" spans="1:24" x14ac:dyDescent="0.3">
      <c r="A21" s="17">
        <v>19</v>
      </c>
      <c r="B21" s="2">
        <v>2022215339</v>
      </c>
      <c r="C21" s="13" t="s">
        <v>116</v>
      </c>
      <c r="D21" s="2" t="s">
        <v>98</v>
      </c>
      <c r="E21" s="2">
        <v>96.030555555555594</v>
      </c>
      <c r="F21" s="13">
        <v>4</v>
      </c>
      <c r="G21" s="20">
        <v>0</v>
      </c>
      <c r="H21" s="2">
        <v>100.03055555555601</v>
      </c>
      <c r="I21" s="18">
        <f t="shared" si="0"/>
        <v>0.88061526422615199</v>
      </c>
      <c r="J21" s="2">
        <v>88.061526422615202</v>
      </c>
      <c r="K21" s="2">
        <v>84.511759999999995</v>
      </c>
      <c r="L21" s="2">
        <v>0</v>
      </c>
      <c r="M21" s="9">
        <v>0</v>
      </c>
      <c r="N21" s="2">
        <v>84.511759999999995</v>
      </c>
      <c r="O21" s="18">
        <f t="shared" si="1"/>
        <v>0.93092669944835094</v>
      </c>
      <c r="P21" s="2">
        <v>93.092669944835094</v>
      </c>
      <c r="Q21" s="13">
        <v>100</v>
      </c>
      <c r="R21" s="2">
        <v>0.5</v>
      </c>
      <c r="S21" s="9">
        <v>0</v>
      </c>
      <c r="T21" s="2">
        <v>100.5</v>
      </c>
      <c r="U21" s="18">
        <f t="shared" si="2"/>
        <v>0.91087640811976101</v>
      </c>
      <c r="V21" s="2">
        <v>91.087640811976101</v>
      </c>
      <c r="W21" s="2">
        <v>91.885938327105194</v>
      </c>
      <c r="X21" s="2">
        <v>19</v>
      </c>
    </row>
    <row r="22" spans="1:24" x14ac:dyDescent="0.3">
      <c r="A22" s="17">
        <v>20</v>
      </c>
      <c r="B22" s="2">
        <v>2022215366</v>
      </c>
      <c r="C22" s="13" t="s">
        <v>117</v>
      </c>
      <c r="D22" s="2" t="s">
        <v>98</v>
      </c>
      <c r="E22" s="2">
        <v>96.030555555555594</v>
      </c>
      <c r="F22" s="13">
        <v>3</v>
      </c>
      <c r="G22" s="20">
        <v>0</v>
      </c>
      <c r="H22" s="2">
        <v>99.030555555555594</v>
      </c>
      <c r="I22" s="18">
        <f t="shared" si="0"/>
        <v>0.87181180153082494</v>
      </c>
      <c r="J22" s="2">
        <v>87.181180153082494</v>
      </c>
      <c r="K22" s="2">
        <v>84.488889999999998</v>
      </c>
      <c r="L22" s="2">
        <v>0</v>
      </c>
      <c r="M22" s="9">
        <v>0</v>
      </c>
      <c r="N22" s="2">
        <v>84.488889999999998</v>
      </c>
      <c r="O22" s="18">
        <f t="shared" si="1"/>
        <v>0.93067477837113799</v>
      </c>
      <c r="P22" s="2">
        <v>93.067477837113799</v>
      </c>
      <c r="Q22" s="13">
        <v>100</v>
      </c>
      <c r="R22" s="2">
        <v>1</v>
      </c>
      <c r="S22" s="9">
        <v>0</v>
      </c>
      <c r="T22" s="2">
        <v>101</v>
      </c>
      <c r="U22" s="18">
        <f t="shared" si="2"/>
        <v>0.91540813154324197</v>
      </c>
      <c r="V22" s="2">
        <v>91.540813154324198</v>
      </c>
      <c r="W22" s="2">
        <v>91.737551832028601</v>
      </c>
      <c r="X22" s="2">
        <v>20</v>
      </c>
    </row>
    <row r="23" spans="1:24" x14ac:dyDescent="0.3">
      <c r="A23" s="17">
        <v>21</v>
      </c>
      <c r="B23" s="2">
        <v>202215361</v>
      </c>
      <c r="C23" s="13" t="s">
        <v>118</v>
      </c>
      <c r="D23" s="2" t="s">
        <v>98</v>
      </c>
      <c r="E23" s="2">
        <v>95.913888888888906</v>
      </c>
      <c r="F23" s="13">
        <v>0</v>
      </c>
      <c r="G23" s="20">
        <v>0</v>
      </c>
      <c r="H23" s="2">
        <v>95.913888888888906</v>
      </c>
      <c r="I23" s="18">
        <f t="shared" si="0"/>
        <v>0.84437434279705603</v>
      </c>
      <c r="J23" s="2">
        <v>84.437434279705599</v>
      </c>
      <c r="K23" s="2">
        <v>84.939710000000005</v>
      </c>
      <c r="L23" s="2">
        <v>0</v>
      </c>
      <c r="M23" s="9">
        <v>0</v>
      </c>
      <c r="N23" s="2">
        <v>84.939710000000005</v>
      </c>
      <c r="O23" s="18">
        <f t="shared" si="1"/>
        <v>0.93564071890586709</v>
      </c>
      <c r="P23" s="2">
        <v>93.564071890586703</v>
      </c>
      <c r="Q23" s="13">
        <v>100</v>
      </c>
      <c r="R23" s="2">
        <v>0</v>
      </c>
      <c r="S23" s="9">
        <v>0</v>
      </c>
      <c r="T23" s="2">
        <v>100</v>
      </c>
      <c r="U23" s="18">
        <f t="shared" si="2"/>
        <v>0.90634468469627905</v>
      </c>
      <c r="V23" s="2">
        <v>90.634468469627905</v>
      </c>
      <c r="W23" s="2">
        <v>91.445784026314598</v>
      </c>
      <c r="X23" s="2">
        <v>21</v>
      </c>
    </row>
    <row r="24" spans="1:24" x14ac:dyDescent="0.3">
      <c r="A24" s="17">
        <v>22</v>
      </c>
      <c r="B24" s="2">
        <v>2022215349</v>
      </c>
      <c r="C24" s="13" t="s">
        <v>119</v>
      </c>
      <c r="D24" s="2" t="s">
        <v>98</v>
      </c>
      <c r="E24" s="2">
        <v>95.991666666666703</v>
      </c>
      <c r="F24" s="13">
        <v>4</v>
      </c>
      <c r="G24" s="20">
        <v>0</v>
      </c>
      <c r="H24" s="2">
        <v>99.991666666666703</v>
      </c>
      <c r="I24" s="18">
        <f t="shared" si="0"/>
        <v>0.88027290734355601</v>
      </c>
      <c r="J24" s="2">
        <v>88.027290734355603</v>
      </c>
      <c r="K24" s="2">
        <v>83.668750000000003</v>
      </c>
      <c r="L24" s="2">
        <v>0</v>
      </c>
      <c r="M24" s="9">
        <v>0</v>
      </c>
      <c r="N24" s="2">
        <v>83.668750000000003</v>
      </c>
      <c r="O24" s="18">
        <f t="shared" si="1"/>
        <v>0.92164064840762094</v>
      </c>
      <c r="P24" s="2">
        <v>92.164064840762094</v>
      </c>
      <c r="Q24" s="13">
        <v>100</v>
      </c>
      <c r="R24" s="2">
        <v>0.5</v>
      </c>
      <c r="S24" s="9">
        <v>0</v>
      </c>
      <c r="T24" s="2">
        <v>100.5</v>
      </c>
      <c r="U24" s="18">
        <f t="shared" si="2"/>
        <v>0.91087640811976101</v>
      </c>
      <c r="V24" s="2">
        <v>91.087640811976101</v>
      </c>
      <c r="W24" s="2">
        <v>91.229067616602194</v>
      </c>
      <c r="X24" s="2">
        <v>22</v>
      </c>
    </row>
    <row r="25" spans="1:24" x14ac:dyDescent="0.3">
      <c r="A25" s="17">
        <v>23</v>
      </c>
      <c r="B25" s="2">
        <v>2022215353</v>
      </c>
      <c r="C25" s="13" t="s">
        <v>120</v>
      </c>
      <c r="D25" s="2" t="s">
        <v>98</v>
      </c>
      <c r="E25" s="2">
        <v>95.136111111111106</v>
      </c>
      <c r="F25" s="13">
        <v>0</v>
      </c>
      <c r="G25" s="20">
        <v>0</v>
      </c>
      <c r="H25" s="2">
        <v>95.136111111111106</v>
      </c>
      <c r="I25" s="18">
        <f t="shared" si="0"/>
        <v>0.83752720514513501</v>
      </c>
      <c r="J25" s="2">
        <v>83.752720514513499</v>
      </c>
      <c r="K25" s="2">
        <v>84.825000000000003</v>
      </c>
      <c r="L25" s="2">
        <v>0</v>
      </c>
      <c r="M25" s="9">
        <v>0</v>
      </c>
      <c r="N25" s="2">
        <v>84.825000000000003</v>
      </c>
      <c r="O25" s="18">
        <f t="shared" si="1"/>
        <v>0.93437714799344407</v>
      </c>
      <c r="P25" s="2">
        <v>93.437714799344405</v>
      </c>
      <c r="Q25" s="13">
        <v>100</v>
      </c>
      <c r="R25" s="2">
        <v>0</v>
      </c>
      <c r="S25" s="9">
        <v>0</v>
      </c>
      <c r="T25" s="2">
        <v>100</v>
      </c>
      <c r="U25" s="18">
        <f t="shared" si="2"/>
        <v>0.90634468469627905</v>
      </c>
      <c r="V25" s="2">
        <v>90.634468469627905</v>
      </c>
      <c r="W25" s="2">
        <v>91.220391309406594</v>
      </c>
      <c r="X25" s="2">
        <v>23</v>
      </c>
    </row>
    <row r="26" spans="1:24" x14ac:dyDescent="0.3">
      <c r="A26" s="17">
        <v>24</v>
      </c>
      <c r="B26" s="2">
        <v>2022215312</v>
      </c>
      <c r="C26" s="13" t="s">
        <v>121</v>
      </c>
      <c r="D26" s="2" t="s">
        <v>98</v>
      </c>
      <c r="E26" s="2">
        <v>96.186111111111103</v>
      </c>
      <c r="F26" s="13">
        <v>0</v>
      </c>
      <c r="G26" s="20">
        <v>0</v>
      </c>
      <c r="H26" s="2">
        <v>96.186111111111103</v>
      </c>
      <c r="I26" s="18">
        <f t="shared" si="0"/>
        <v>0.84677084097522792</v>
      </c>
      <c r="J26" s="2">
        <v>84.677084097522794</v>
      </c>
      <c r="K26" s="2">
        <v>84.13158</v>
      </c>
      <c r="L26" s="2">
        <v>0</v>
      </c>
      <c r="M26" s="9">
        <v>0</v>
      </c>
      <c r="N26" s="2">
        <v>84.13158</v>
      </c>
      <c r="O26" s="18">
        <f t="shared" si="1"/>
        <v>0.92673888330777798</v>
      </c>
      <c r="P26" s="2">
        <v>92.6738883307778</v>
      </c>
      <c r="Q26" s="13">
        <v>100</v>
      </c>
      <c r="R26" s="2">
        <v>0.5</v>
      </c>
      <c r="S26" s="9">
        <v>0</v>
      </c>
      <c r="T26" s="2">
        <v>100.5</v>
      </c>
      <c r="U26" s="18">
        <f t="shared" si="2"/>
        <v>0.91087640811976101</v>
      </c>
      <c r="V26" s="2">
        <v>91.087640811976101</v>
      </c>
      <c r="W26" s="2">
        <v>90.915902732246593</v>
      </c>
      <c r="X26" s="2">
        <v>24</v>
      </c>
    </row>
    <row r="27" spans="1:24" x14ac:dyDescent="0.3">
      <c r="A27" s="17">
        <v>25</v>
      </c>
      <c r="B27" s="2">
        <v>2022215360</v>
      </c>
      <c r="C27" s="13" t="s">
        <v>122</v>
      </c>
      <c r="D27" s="2" t="s">
        <v>98</v>
      </c>
      <c r="E27" s="2">
        <v>95.991666666666703</v>
      </c>
      <c r="F27" s="13">
        <v>0</v>
      </c>
      <c r="G27" s="20">
        <v>0</v>
      </c>
      <c r="H27" s="2">
        <v>95.991666666666703</v>
      </c>
      <c r="I27" s="18">
        <f t="shared" si="0"/>
        <v>0.845059056562248</v>
      </c>
      <c r="J27" s="2">
        <v>84.505905656224797</v>
      </c>
      <c r="K27" s="2">
        <v>83.941180000000003</v>
      </c>
      <c r="L27" s="2">
        <v>0</v>
      </c>
      <c r="M27" s="9">
        <v>0</v>
      </c>
      <c r="N27" s="2">
        <v>83.941180000000003</v>
      </c>
      <c r="O27" s="18">
        <f t="shared" si="1"/>
        <v>0.92464156047868296</v>
      </c>
      <c r="P27" s="2">
        <v>92.4641560478683</v>
      </c>
      <c r="Q27" s="13">
        <v>100</v>
      </c>
      <c r="R27" s="2">
        <v>0.5</v>
      </c>
      <c r="S27" s="9">
        <v>0</v>
      </c>
      <c r="T27" s="2">
        <v>100.5</v>
      </c>
      <c r="U27" s="18">
        <f t="shared" si="2"/>
        <v>0.91087640811976101</v>
      </c>
      <c r="V27" s="2">
        <v>91.087640811976101</v>
      </c>
      <c r="W27" s="2">
        <v>90.734854445950404</v>
      </c>
      <c r="X27" s="2">
        <v>25</v>
      </c>
    </row>
    <row r="28" spans="1:24" x14ac:dyDescent="0.3">
      <c r="A28" s="17">
        <v>26</v>
      </c>
      <c r="B28" s="2">
        <v>2022215369</v>
      </c>
      <c r="C28" s="13" t="s">
        <v>123</v>
      </c>
      <c r="D28" s="2" t="s">
        <v>98</v>
      </c>
      <c r="E28" s="2">
        <v>95.836111111111094</v>
      </c>
      <c r="F28" s="13">
        <v>4</v>
      </c>
      <c r="G28" s="20">
        <v>0</v>
      </c>
      <c r="H28" s="2">
        <v>99.836111111111094</v>
      </c>
      <c r="I28" s="18">
        <f t="shared" si="0"/>
        <v>0.87890347981317107</v>
      </c>
      <c r="J28" s="2">
        <v>87.890347981317106</v>
      </c>
      <c r="K28" s="2">
        <v>82.776470000000003</v>
      </c>
      <c r="L28" s="2">
        <v>0</v>
      </c>
      <c r="M28" s="9">
        <v>0</v>
      </c>
      <c r="N28" s="2">
        <v>82.776470000000003</v>
      </c>
      <c r="O28" s="18">
        <f t="shared" si="1"/>
        <v>0.91181187102345806</v>
      </c>
      <c r="P28" s="2">
        <v>91.181187102345802</v>
      </c>
      <c r="Q28" s="13">
        <v>100</v>
      </c>
      <c r="R28" s="2">
        <v>0.5</v>
      </c>
      <c r="S28" s="9">
        <v>0</v>
      </c>
      <c r="T28" s="2">
        <v>100.5</v>
      </c>
      <c r="U28" s="18">
        <f t="shared" si="2"/>
        <v>0.91087640811976101</v>
      </c>
      <c r="V28" s="2">
        <v>91.087640811976101</v>
      </c>
      <c r="W28" s="2">
        <v>90.513664649103106</v>
      </c>
      <c r="X28" s="2">
        <v>26</v>
      </c>
    </row>
    <row r="29" spans="1:24" x14ac:dyDescent="0.3">
      <c r="A29" s="17">
        <v>27</v>
      </c>
      <c r="B29" s="2">
        <v>2022215345</v>
      </c>
      <c r="C29" s="13" t="s">
        <v>124</v>
      </c>
      <c r="D29" s="2" t="s">
        <v>98</v>
      </c>
      <c r="E29" s="2">
        <v>95.758333333333297</v>
      </c>
      <c r="F29" s="13">
        <v>0</v>
      </c>
      <c r="G29" s="20">
        <v>0</v>
      </c>
      <c r="H29" s="2">
        <v>95.758333333333297</v>
      </c>
      <c r="I29" s="18">
        <f t="shared" si="0"/>
        <v>0.84300491526667098</v>
      </c>
      <c r="J29" s="2">
        <v>84.300491526667102</v>
      </c>
      <c r="K29" s="2">
        <v>83.242109999999997</v>
      </c>
      <c r="L29" s="2">
        <v>0</v>
      </c>
      <c r="M29" s="9">
        <v>0</v>
      </c>
      <c r="N29" s="2">
        <v>83.242109999999997</v>
      </c>
      <c r="O29" s="18">
        <f t="shared" si="1"/>
        <v>0.91694105905990597</v>
      </c>
      <c r="P29" s="2">
        <v>91.694105905990597</v>
      </c>
      <c r="Q29" s="13">
        <v>100</v>
      </c>
      <c r="R29" s="2">
        <v>0</v>
      </c>
      <c r="S29" s="9">
        <v>0</v>
      </c>
      <c r="T29" s="2">
        <v>100</v>
      </c>
      <c r="U29" s="18">
        <f t="shared" si="2"/>
        <v>0.90634468469627905</v>
      </c>
      <c r="V29" s="2">
        <v>90.634468469627905</v>
      </c>
      <c r="W29" s="2">
        <v>90.109419286489597</v>
      </c>
      <c r="X29" s="2">
        <v>27</v>
      </c>
    </row>
    <row r="30" spans="1:24" x14ac:dyDescent="0.3">
      <c r="A30" s="17">
        <v>28</v>
      </c>
      <c r="B30" s="2">
        <v>2022215307</v>
      </c>
      <c r="C30" s="13" t="s">
        <v>125</v>
      </c>
      <c r="D30" s="2" t="s">
        <v>98</v>
      </c>
      <c r="E30" s="2">
        <v>95.82</v>
      </c>
      <c r="F30" s="13">
        <v>3.73</v>
      </c>
      <c r="G30" s="20">
        <v>0</v>
      </c>
      <c r="H30" s="2">
        <v>99.55</v>
      </c>
      <c r="I30" s="18">
        <f t="shared" si="0"/>
        <v>0.87638471131978601</v>
      </c>
      <c r="J30" s="2">
        <v>87.638471131978605</v>
      </c>
      <c r="K30" s="2">
        <v>81.160510000000002</v>
      </c>
      <c r="L30" s="2">
        <v>0</v>
      </c>
      <c r="M30" s="9">
        <v>0</v>
      </c>
      <c r="N30" s="2">
        <v>81.160510000000002</v>
      </c>
      <c r="O30" s="18">
        <f t="shared" si="1"/>
        <v>0.89401150443257704</v>
      </c>
      <c r="P30" s="2">
        <v>89.401150443257706</v>
      </c>
      <c r="Q30" s="13">
        <v>100</v>
      </c>
      <c r="R30" s="2">
        <v>8.1</v>
      </c>
      <c r="S30" s="9">
        <v>0</v>
      </c>
      <c r="T30" s="2">
        <v>108.1</v>
      </c>
      <c r="U30" s="18">
        <f t="shared" si="2"/>
        <v>0.97975860415667793</v>
      </c>
      <c r="V30" s="2">
        <v>97.975860415667796</v>
      </c>
      <c r="W30" s="2">
        <v>89.906085578242894</v>
      </c>
      <c r="X30" s="2">
        <v>28</v>
      </c>
    </row>
    <row r="31" spans="1:24" x14ac:dyDescent="0.3">
      <c r="A31" s="17">
        <v>29</v>
      </c>
      <c r="B31" s="2">
        <v>2022215348</v>
      </c>
      <c r="C31" s="13" t="s">
        <v>126</v>
      </c>
      <c r="D31" s="2" t="s">
        <v>98</v>
      </c>
      <c r="E31" s="2">
        <v>95.9722222222222</v>
      </c>
      <c r="F31" s="13">
        <v>4.4000000000000004</v>
      </c>
      <c r="G31" s="20">
        <v>0</v>
      </c>
      <c r="H31" s="2">
        <v>100.37222222222201</v>
      </c>
      <c r="I31" s="18">
        <f t="shared" si="0"/>
        <v>0.88362311398038795</v>
      </c>
      <c r="J31" s="2">
        <v>88.362311398038798</v>
      </c>
      <c r="K31" s="2">
        <v>81.761250000000004</v>
      </c>
      <c r="L31" s="2">
        <v>0</v>
      </c>
      <c r="M31" s="9">
        <v>0</v>
      </c>
      <c r="N31" s="2">
        <v>81.761250000000004</v>
      </c>
      <c r="O31" s="18">
        <f t="shared" si="1"/>
        <v>0.90062886638819906</v>
      </c>
      <c r="P31" s="2">
        <v>90.062886638819904</v>
      </c>
      <c r="Q31" s="13">
        <v>100</v>
      </c>
      <c r="R31" s="2">
        <v>0.5</v>
      </c>
      <c r="S31" s="9">
        <v>0</v>
      </c>
      <c r="T31" s="2">
        <v>100.5</v>
      </c>
      <c r="U31" s="18">
        <f t="shared" si="2"/>
        <v>0.91087640811976101</v>
      </c>
      <c r="V31" s="2">
        <v>91.087640811976101</v>
      </c>
      <c r="W31" s="2">
        <v>89.8252470079793</v>
      </c>
      <c r="X31" s="2">
        <v>29</v>
      </c>
    </row>
    <row r="32" spans="1:24" x14ac:dyDescent="0.3">
      <c r="A32" s="17">
        <v>30</v>
      </c>
      <c r="B32" s="2">
        <v>2022215318</v>
      </c>
      <c r="C32" s="13" t="s">
        <v>127</v>
      </c>
      <c r="D32" s="2" t="s">
        <v>98</v>
      </c>
      <c r="E32" s="2">
        <v>96.497222222222206</v>
      </c>
      <c r="F32" s="13">
        <v>0</v>
      </c>
      <c r="G32" s="20">
        <v>0</v>
      </c>
      <c r="H32" s="2">
        <v>96.497222222222206</v>
      </c>
      <c r="I32" s="18">
        <f t="shared" si="0"/>
        <v>0.84950969603599602</v>
      </c>
      <c r="J32" s="2">
        <v>84.950969603599603</v>
      </c>
      <c r="K32" s="2">
        <v>82.039490000000001</v>
      </c>
      <c r="L32" s="2">
        <v>0</v>
      </c>
      <c r="M32" s="9">
        <v>0</v>
      </c>
      <c r="N32" s="2">
        <v>82.039490000000001</v>
      </c>
      <c r="O32" s="18">
        <f t="shared" si="1"/>
        <v>0.90369377764853098</v>
      </c>
      <c r="P32" s="2">
        <v>90.369377764853098</v>
      </c>
      <c r="Q32" s="13">
        <v>100</v>
      </c>
      <c r="R32" s="2">
        <v>0.5</v>
      </c>
      <c r="S32" s="9">
        <v>0</v>
      </c>
      <c r="T32" s="2">
        <v>100.5</v>
      </c>
      <c r="U32" s="18">
        <f t="shared" si="2"/>
        <v>0.91087640811976101</v>
      </c>
      <c r="V32" s="2">
        <v>91.087640811976101</v>
      </c>
      <c r="W32" s="2">
        <v>89.357522437314699</v>
      </c>
      <c r="X32" s="2">
        <v>30</v>
      </c>
    </row>
    <row r="33" spans="1:24" x14ac:dyDescent="0.3">
      <c r="A33" s="17">
        <v>31</v>
      </c>
      <c r="B33" s="2">
        <v>2022215380</v>
      </c>
      <c r="C33" s="13" t="s">
        <v>128</v>
      </c>
      <c r="D33" s="2" t="s">
        <v>98</v>
      </c>
      <c r="E33" s="2">
        <v>95.738888888888894</v>
      </c>
      <c r="F33" s="13">
        <v>0</v>
      </c>
      <c r="G33" s="20">
        <v>0</v>
      </c>
      <c r="H33" s="2">
        <v>95.738888888888894</v>
      </c>
      <c r="I33" s="18">
        <f t="shared" si="0"/>
        <v>0.84283373682537399</v>
      </c>
      <c r="J33" s="2">
        <v>84.283373682537402</v>
      </c>
      <c r="K33" s="2">
        <v>81.888890000000004</v>
      </c>
      <c r="L33" s="2">
        <v>0</v>
      </c>
      <c r="M33" s="9">
        <v>0</v>
      </c>
      <c r="N33" s="2">
        <v>81.888890000000004</v>
      </c>
      <c r="O33" s="18">
        <f t="shared" si="1"/>
        <v>0.90203486578896408</v>
      </c>
      <c r="P33" s="2">
        <v>90.203486578896403</v>
      </c>
      <c r="Q33" s="13">
        <v>100</v>
      </c>
      <c r="R33" s="2">
        <v>0</v>
      </c>
      <c r="S33" s="9">
        <v>0</v>
      </c>
      <c r="T33" s="2">
        <v>100</v>
      </c>
      <c r="U33" s="18">
        <f t="shared" si="2"/>
        <v>0.90634468469627905</v>
      </c>
      <c r="V33" s="2">
        <v>90.634468469627905</v>
      </c>
      <c r="W33" s="2">
        <v>89.062562188697697</v>
      </c>
      <c r="X33" s="2">
        <v>31</v>
      </c>
    </row>
    <row r="34" spans="1:24" x14ac:dyDescent="0.3">
      <c r="A34" s="17">
        <v>32</v>
      </c>
      <c r="B34" s="2">
        <v>2022215384</v>
      </c>
      <c r="C34" s="13" t="s">
        <v>129</v>
      </c>
      <c r="D34" s="2" t="s">
        <v>98</v>
      </c>
      <c r="E34" s="2">
        <v>97.12</v>
      </c>
      <c r="F34" s="13">
        <v>10</v>
      </c>
      <c r="G34" s="20">
        <v>0</v>
      </c>
      <c r="H34" s="2">
        <v>107.12</v>
      </c>
      <c r="I34" s="18">
        <f t="shared" si="0"/>
        <v>0.94302692392341003</v>
      </c>
      <c r="J34" s="2">
        <v>94.302692392341001</v>
      </c>
      <c r="K34" s="2">
        <v>78.611180000000004</v>
      </c>
      <c r="L34" s="2">
        <v>0</v>
      </c>
      <c r="M34" s="9">
        <v>0</v>
      </c>
      <c r="N34" s="2">
        <v>78.611180000000004</v>
      </c>
      <c r="O34" s="18">
        <f t="shared" si="1"/>
        <v>0.86592973968522502</v>
      </c>
      <c r="P34" s="2">
        <v>86.5929739685225</v>
      </c>
      <c r="Q34" s="13">
        <v>100</v>
      </c>
      <c r="R34" s="2">
        <v>2</v>
      </c>
      <c r="S34" s="9">
        <v>0</v>
      </c>
      <c r="T34" s="2">
        <v>102</v>
      </c>
      <c r="U34" s="18">
        <f t="shared" si="2"/>
        <v>0.92447157839020511</v>
      </c>
      <c r="V34" s="2">
        <v>92.447157839020505</v>
      </c>
      <c r="W34" s="2">
        <v>88.720336040335994</v>
      </c>
      <c r="X34" s="2">
        <v>32</v>
      </c>
    </row>
    <row r="35" spans="1:24" x14ac:dyDescent="0.3">
      <c r="A35" s="17">
        <v>33</v>
      </c>
      <c r="B35" s="2">
        <v>2022215311</v>
      </c>
      <c r="C35" s="2" t="s">
        <v>130</v>
      </c>
      <c r="D35" s="2" t="s">
        <v>98</v>
      </c>
      <c r="E35" s="2">
        <v>96.011111111111106</v>
      </c>
      <c r="F35" s="2">
        <v>0</v>
      </c>
      <c r="G35" s="20">
        <v>0</v>
      </c>
      <c r="H35" s="2">
        <v>96.011111111111106</v>
      </c>
      <c r="I35" s="18">
        <f t="shared" si="0"/>
        <v>0.84523023500354599</v>
      </c>
      <c r="J35" s="2">
        <v>84.523023500354597</v>
      </c>
      <c r="K35" s="2">
        <v>78.984999999999999</v>
      </c>
      <c r="L35" s="2">
        <v>0</v>
      </c>
      <c r="M35" s="9">
        <v>0</v>
      </c>
      <c r="N35" s="2">
        <v>78.984999999999999</v>
      </c>
      <c r="O35" s="18">
        <f t="shared" si="1"/>
        <v>0.87004749819348204</v>
      </c>
      <c r="P35" s="2">
        <v>87.004749819348206</v>
      </c>
      <c r="Q35" s="2">
        <v>100</v>
      </c>
      <c r="R35" s="2">
        <v>0.5</v>
      </c>
      <c r="S35" s="9">
        <v>0</v>
      </c>
      <c r="T35" s="2">
        <v>100.5</v>
      </c>
      <c r="U35" s="18">
        <f t="shared" si="2"/>
        <v>0.91087640811976101</v>
      </c>
      <c r="V35" s="2">
        <v>91.087640811976101</v>
      </c>
      <c r="W35" s="2">
        <v>86.916693654812306</v>
      </c>
      <c r="X35" s="2">
        <v>33</v>
      </c>
    </row>
    <row r="36" spans="1:24" x14ac:dyDescent="0.3">
      <c r="A36" s="17">
        <v>34</v>
      </c>
      <c r="B36" s="2">
        <v>2022215344</v>
      </c>
      <c r="C36" s="2" t="s">
        <v>131</v>
      </c>
      <c r="D36" s="2" t="s">
        <v>98</v>
      </c>
      <c r="E36" s="2">
        <v>96.0694444444444</v>
      </c>
      <c r="F36" s="2">
        <v>0</v>
      </c>
      <c r="G36" s="20">
        <v>0</v>
      </c>
      <c r="H36" s="2">
        <v>96.0694444444444</v>
      </c>
      <c r="I36" s="18">
        <f t="shared" si="0"/>
        <v>0.84574377032743997</v>
      </c>
      <c r="J36" s="2">
        <v>84.574377032743996</v>
      </c>
      <c r="K36" s="2">
        <v>78.705259999999996</v>
      </c>
      <c r="L36" s="2">
        <v>0</v>
      </c>
      <c r="M36" s="9">
        <v>0</v>
      </c>
      <c r="N36" s="2">
        <v>78.705259999999996</v>
      </c>
      <c r="O36" s="18">
        <f t="shared" si="1"/>
        <v>0.86696606390666009</v>
      </c>
      <c r="P36" s="2">
        <v>86.696606390666005</v>
      </c>
      <c r="Q36" s="2">
        <v>100</v>
      </c>
      <c r="R36" s="2">
        <v>0.5</v>
      </c>
      <c r="S36" s="9">
        <v>0</v>
      </c>
      <c r="T36" s="2">
        <v>100.5</v>
      </c>
      <c r="U36" s="18">
        <f t="shared" si="2"/>
        <v>0.91087640811976101</v>
      </c>
      <c r="V36" s="2">
        <v>91.087640811976101</v>
      </c>
      <c r="W36" s="2">
        <v>86.711263961212595</v>
      </c>
      <c r="X36" s="2">
        <v>34</v>
      </c>
    </row>
    <row r="37" spans="1:24" x14ac:dyDescent="0.3">
      <c r="A37" s="17">
        <v>35</v>
      </c>
      <c r="B37" s="2">
        <v>2022215372</v>
      </c>
      <c r="C37" s="2" t="s">
        <v>132</v>
      </c>
      <c r="D37" s="2" t="s">
        <v>98</v>
      </c>
      <c r="E37" s="2">
        <v>96.1666666666667</v>
      </c>
      <c r="F37" s="2">
        <v>0</v>
      </c>
      <c r="G37" s="20">
        <v>0</v>
      </c>
      <c r="H37" s="2">
        <v>96.1666666666667</v>
      </c>
      <c r="I37" s="18">
        <f t="shared" si="0"/>
        <v>0.84659966253393093</v>
      </c>
      <c r="J37" s="2">
        <v>84.659966253393094</v>
      </c>
      <c r="K37" s="2">
        <v>76.73</v>
      </c>
      <c r="L37" s="2">
        <v>0</v>
      </c>
      <c r="M37" s="9">
        <v>0</v>
      </c>
      <c r="N37" s="2">
        <v>76.73</v>
      </c>
      <c r="O37" s="18">
        <f t="shared" si="1"/>
        <v>0.84520788170394301</v>
      </c>
      <c r="P37" s="2">
        <v>84.520788170394297</v>
      </c>
      <c r="Q37" s="2">
        <v>100</v>
      </c>
      <c r="R37" s="2">
        <v>8.1667000000000005</v>
      </c>
      <c r="S37" s="9">
        <v>0</v>
      </c>
      <c r="T37" s="2">
        <v>108.16670000000001</v>
      </c>
      <c r="U37" s="18">
        <f t="shared" si="2"/>
        <v>0.98036313606137004</v>
      </c>
      <c r="V37" s="2">
        <v>98.036313606137</v>
      </c>
      <c r="W37" s="2">
        <v>85.9001763305683</v>
      </c>
      <c r="X37" s="2">
        <v>35</v>
      </c>
    </row>
    <row r="38" spans="1:24" x14ac:dyDescent="0.3">
      <c r="A38" s="17">
        <v>36</v>
      </c>
      <c r="B38" s="2">
        <v>2022215306</v>
      </c>
      <c r="C38" s="2" t="s">
        <v>133</v>
      </c>
      <c r="D38" s="2" t="s">
        <v>98</v>
      </c>
      <c r="E38" s="2">
        <v>95.505555555555603</v>
      </c>
      <c r="F38" s="2">
        <v>0</v>
      </c>
      <c r="G38" s="20">
        <v>0</v>
      </c>
      <c r="H38" s="2">
        <v>95.505555555555603</v>
      </c>
      <c r="I38" s="18">
        <f t="shared" si="0"/>
        <v>0.84077959552979808</v>
      </c>
      <c r="J38" s="2">
        <v>84.077959552979806</v>
      </c>
      <c r="K38" s="2">
        <v>77.269750000000002</v>
      </c>
      <c r="L38" s="2">
        <v>0</v>
      </c>
      <c r="M38" s="9">
        <v>0</v>
      </c>
      <c r="N38" s="2">
        <v>77.269750000000002</v>
      </c>
      <c r="O38" s="18">
        <f t="shared" si="1"/>
        <v>0.85115341740249206</v>
      </c>
      <c r="P38" s="2">
        <v>85.115341740249207</v>
      </c>
      <c r="Q38" s="2">
        <v>100</v>
      </c>
      <c r="R38" s="2">
        <v>0.5</v>
      </c>
      <c r="S38" s="9">
        <v>0</v>
      </c>
      <c r="T38" s="2">
        <v>100.5</v>
      </c>
      <c r="U38" s="18">
        <f t="shared" si="2"/>
        <v>0.91087640811976101</v>
      </c>
      <c r="V38" s="2">
        <v>91.087640811976101</v>
      </c>
      <c r="W38" s="2">
        <v>85.505095209968005</v>
      </c>
      <c r="X38" s="2">
        <v>36</v>
      </c>
    </row>
  </sheetData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0"/>
  <sheetViews>
    <sheetView workbookViewId="0">
      <selection activeCell="C17" sqref="C17"/>
    </sheetView>
  </sheetViews>
  <sheetFormatPr defaultColWidth="9" defaultRowHeight="14" x14ac:dyDescent="0.3"/>
  <cols>
    <col min="2" max="2" width="12.75" customWidth="1"/>
    <col min="25" max="25" width="11" customWidth="1"/>
  </cols>
  <sheetData>
    <row r="1" spans="1:25" x14ac:dyDescent="0.3">
      <c r="A1" s="91" t="s">
        <v>12</v>
      </c>
      <c r="B1" s="92" t="s">
        <v>13</v>
      </c>
      <c r="C1" s="92" t="s">
        <v>14</v>
      </c>
      <c r="D1" s="92" t="s">
        <v>15</v>
      </c>
      <c r="E1" s="91" t="s">
        <v>16</v>
      </c>
      <c r="F1" s="91"/>
      <c r="G1" s="91"/>
      <c r="H1" s="91"/>
      <c r="I1" s="91"/>
      <c r="J1" s="91"/>
      <c r="K1" s="91" t="s">
        <v>17</v>
      </c>
      <c r="L1" s="91"/>
      <c r="M1" s="91"/>
      <c r="N1" s="91"/>
      <c r="O1" s="91"/>
      <c r="P1" s="91"/>
      <c r="Q1" s="91" t="s">
        <v>18</v>
      </c>
      <c r="R1" s="91"/>
      <c r="S1" s="91"/>
      <c r="T1" s="91"/>
      <c r="U1" s="91"/>
      <c r="V1" s="91"/>
      <c r="W1" s="93" t="s">
        <v>19</v>
      </c>
      <c r="X1" s="94" t="s">
        <v>20</v>
      </c>
    </row>
    <row r="2" spans="1:25" ht="28" x14ac:dyDescent="0.3">
      <c r="A2" s="91"/>
      <c r="B2" s="92"/>
      <c r="C2" s="92"/>
      <c r="D2" s="92"/>
      <c r="E2" s="3" t="s">
        <v>21</v>
      </c>
      <c r="F2" s="14" t="s">
        <v>22</v>
      </c>
      <c r="G2" s="15" t="s">
        <v>23</v>
      </c>
      <c r="H2" s="16" t="s">
        <v>24</v>
      </c>
      <c r="I2" s="3" t="s">
        <v>25</v>
      </c>
      <c r="J2" s="28" t="s">
        <v>26</v>
      </c>
      <c r="K2" s="3" t="s">
        <v>21</v>
      </c>
      <c r="L2" s="3" t="s">
        <v>22</v>
      </c>
      <c r="M2" s="7" t="s">
        <v>23</v>
      </c>
      <c r="N2" s="7" t="s">
        <v>27</v>
      </c>
      <c r="O2" s="3" t="s">
        <v>28</v>
      </c>
      <c r="P2" s="29" t="s">
        <v>29</v>
      </c>
      <c r="Q2" s="7" t="s">
        <v>21</v>
      </c>
      <c r="R2" s="3" t="s">
        <v>22</v>
      </c>
      <c r="S2" s="7" t="s">
        <v>23</v>
      </c>
      <c r="T2" s="7" t="s">
        <v>30</v>
      </c>
      <c r="U2" s="3" t="s">
        <v>31</v>
      </c>
      <c r="V2" s="31" t="s">
        <v>32</v>
      </c>
      <c r="W2" s="93"/>
      <c r="X2" s="94"/>
    </row>
    <row r="3" spans="1:25" x14ac:dyDescent="0.3">
      <c r="A3" s="17">
        <v>1</v>
      </c>
      <c r="B3" s="9">
        <v>2021210596</v>
      </c>
      <c r="C3" s="13" t="s">
        <v>134</v>
      </c>
      <c r="D3" s="2" t="s">
        <v>135</v>
      </c>
      <c r="E3" s="3" t="s">
        <v>35</v>
      </c>
      <c r="F3" s="3" t="s">
        <v>35</v>
      </c>
      <c r="G3" s="3" t="s">
        <v>35</v>
      </c>
      <c r="H3" s="3" t="s">
        <v>35</v>
      </c>
      <c r="I3" s="7" t="s">
        <v>35</v>
      </c>
      <c r="J3" s="3" t="s">
        <v>35</v>
      </c>
      <c r="K3" s="3" t="s">
        <v>35</v>
      </c>
      <c r="L3" s="8" t="s">
        <v>35</v>
      </c>
      <c r="M3" s="9" t="s">
        <v>35</v>
      </c>
      <c r="N3" s="3" t="s">
        <v>35</v>
      </c>
      <c r="O3" s="3" t="s">
        <v>35</v>
      </c>
      <c r="P3" s="3" t="s">
        <v>35</v>
      </c>
      <c r="Q3" s="3" t="s">
        <v>35</v>
      </c>
      <c r="R3" s="3" t="s">
        <v>35</v>
      </c>
      <c r="S3" s="3" t="s">
        <v>35</v>
      </c>
      <c r="T3" s="3" t="s">
        <v>35</v>
      </c>
      <c r="U3" s="3" t="s">
        <v>35</v>
      </c>
      <c r="V3" s="3" t="s">
        <v>35</v>
      </c>
      <c r="W3" s="3" t="s">
        <v>35</v>
      </c>
      <c r="X3" s="3" t="s">
        <v>35</v>
      </c>
      <c r="Y3" t="s">
        <v>36</v>
      </c>
    </row>
    <row r="4" spans="1:25" x14ac:dyDescent="0.3">
      <c r="A4" s="17">
        <v>2</v>
      </c>
      <c r="B4" s="2">
        <v>2021210597</v>
      </c>
      <c r="C4" s="13" t="s">
        <v>136</v>
      </c>
      <c r="D4" s="2" t="s">
        <v>135</v>
      </c>
      <c r="E4" s="3" t="s">
        <v>35</v>
      </c>
      <c r="F4" s="3" t="s">
        <v>35</v>
      </c>
      <c r="G4" s="3" t="s">
        <v>35</v>
      </c>
      <c r="H4" s="3" t="s">
        <v>35</v>
      </c>
      <c r="I4" s="7" t="s">
        <v>35</v>
      </c>
      <c r="J4" s="3" t="s">
        <v>35</v>
      </c>
      <c r="K4" s="3" t="s">
        <v>35</v>
      </c>
      <c r="L4" s="8" t="s">
        <v>35</v>
      </c>
      <c r="M4" s="9" t="s">
        <v>35</v>
      </c>
      <c r="N4" s="3" t="s">
        <v>35</v>
      </c>
      <c r="O4" s="3" t="s">
        <v>35</v>
      </c>
      <c r="P4" s="3" t="s">
        <v>35</v>
      </c>
      <c r="Q4" s="3" t="s">
        <v>35</v>
      </c>
      <c r="R4" s="3" t="s">
        <v>35</v>
      </c>
      <c r="S4" s="3" t="s">
        <v>35</v>
      </c>
      <c r="T4" s="3" t="s">
        <v>35</v>
      </c>
      <c r="U4" s="3" t="s">
        <v>35</v>
      </c>
      <c r="V4" s="3" t="s">
        <v>35</v>
      </c>
      <c r="W4" s="3" t="s">
        <v>35</v>
      </c>
      <c r="X4" s="3" t="s">
        <v>35</v>
      </c>
      <c r="Y4" t="s">
        <v>36</v>
      </c>
    </row>
    <row r="5" spans="1:25" x14ac:dyDescent="0.3">
      <c r="A5" s="17">
        <v>3</v>
      </c>
      <c r="B5" s="2">
        <v>2021210582</v>
      </c>
      <c r="C5" s="13" t="s">
        <v>137</v>
      </c>
      <c r="D5" s="2" t="s">
        <v>135</v>
      </c>
      <c r="E5" s="3" t="s">
        <v>35</v>
      </c>
      <c r="F5" s="3" t="s">
        <v>35</v>
      </c>
      <c r="G5" s="3" t="s">
        <v>35</v>
      </c>
      <c r="H5" s="3" t="s">
        <v>35</v>
      </c>
      <c r="I5" s="7" t="s">
        <v>35</v>
      </c>
      <c r="J5" s="3" t="s">
        <v>35</v>
      </c>
      <c r="K5" s="3" t="s">
        <v>35</v>
      </c>
      <c r="L5" s="8" t="s">
        <v>35</v>
      </c>
      <c r="M5" s="9" t="s">
        <v>35</v>
      </c>
      <c r="N5" s="3" t="s">
        <v>35</v>
      </c>
      <c r="O5" s="3" t="s">
        <v>35</v>
      </c>
      <c r="P5" s="3" t="s">
        <v>35</v>
      </c>
      <c r="Q5" s="3" t="s">
        <v>35</v>
      </c>
      <c r="R5" s="3" t="s">
        <v>35</v>
      </c>
      <c r="S5" s="3" t="s">
        <v>35</v>
      </c>
      <c r="T5" s="3" t="s">
        <v>35</v>
      </c>
      <c r="U5" s="3" t="s">
        <v>35</v>
      </c>
      <c r="V5" s="3" t="s">
        <v>35</v>
      </c>
      <c r="W5" s="3" t="s">
        <v>35</v>
      </c>
      <c r="X5" s="3" t="s">
        <v>35</v>
      </c>
      <c r="Y5" t="s">
        <v>36</v>
      </c>
    </row>
    <row r="6" spans="1:25" x14ac:dyDescent="0.3">
      <c r="A6" s="17">
        <v>4</v>
      </c>
      <c r="B6" s="2">
        <v>2022210607</v>
      </c>
      <c r="C6" s="13" t="s">
        <v>138</v>
      </c>
      <c r="D6" s="2" t="s">
        <v>135</v>
      </c>
      <c r="E6" s="3" t="s">
        <v>35</v>
      </c>
      <c r="F6" s="3" t="s">
        <v>35</v>
      </c>
      <c r="G6" s="3" t="s">
        <v>35</v>
      </c>
      <c r="H6" s="3" t="s">
        <v>35</v>
      </c>
      <c r="I6" s="7" t="s">
        <v>35</v>
      </c>
      <c r="J6" s="3" t="s">
        <v>35</v>
      </c>
      <c r="K6" s="3" t="s">
        <v>35</v>
      </c>
      <c r="L6" s="8" t="s">
        <v>35</v>
      </c>
      <c r="M6" s="9" t="s">
        <v>35</v>
      </c>
      <c r="N6" s="3" t="s">
        <v>35</v>
      </c>
      <c r="O6" s="3" t="s">
        <v>35</v>
      </c>
      <c r="P6" s="3" t="s">
        <v>35</v>
      </c>
      <c r="Q6" s="3" t="s">
        <v>35</v>
      </c>
      <c r="R6" s="3" t="s">
        <v>35</v>
      </c>
      <c r="S6" s="3" t="s">
        <v>35</v>
      </c>
      <c r="T6" s="3" t="s">
        <v>35</v>
      </c>
      <c r="U6" s="3" t="s">
        <v>35</v>
      </c>
      <c r="V6" s="3" t="s">
        <v>35</v>
      </c>
      <c r="W6" s="3" t="s">
        <v>35</v>
      </c>
      <c r="X6" s="3" t="s">
        <v>35</v>
      </c>
      <c r="Y6" t="s">
        <v>36</v>
      </c>
    </row>
    <row r="7" spans="1:25" x14ac:dyDescent="0.3">
      <c r="A7" s="17">
        <v>5</v>
      </c>
      <c r="B7" s="2">
        <v>2022210597</v>
      </c>
      <c r="C7" s="13" t="s">
        <v>139</v>
      </c>
      <c r="D7" s="2" t="s">
        <v>135</v>
      </c>
      <c r="E7" s="3" t="s">
        <v>35</v>
      </c>
      <c r="F7" s="3" t="s">
        <v>35</v>
      </c>
      <c r="G7" s="3" t="s">
        <v>35</v>
      </c>
      <c r="H7" s="3" t="s">
        <v>35</v>
      </c>
      <c r="I7" s="7" t="s">
        <v>35</v>
      </c>
      <c r="J7" s="3" t="s">
        <v>35</v>
      </c>
      <c r="K7" s="3" t="s">
        <v>35</v>
      </c>
      <c r="L7" s="8" t="s">
        <v>35</v>
      </c>
      <c r="M7" s="9" t="s">
        <v>35</v>
      </c>
      <c r="N7" s="3" t="s">
        <v>35</v>
      </c>
      <c r="O7" s="3" t="s">
        <v>35</v>
      </c>
      <c r="P7" s="3" t="s">
        <v>35</v>
      </c>
      <c r="Q7" s="3" t="s">
        <v>35</v>
      </c>
      <c r="R7" s="3" t="s">
        <v>35</v>
      </c>
      <c r="S7" s="3" t="s">
        <v>35</v>
      </c>
      <c r="T7" s="3" t="s">
        <v>35</v>
      </c>
      <c r="U7" s="3" t="s">
        <v>35</v>
      </c>
      <c r="V7" s="3" t="s">
        <v>35</v>
      </c>
      <c r="W7" s="3" t="s">
        <v>35</v>
      </c>
      <c r="X7" s="3" t="s">
        <v>35</v>
      </c>
      <c r="Y7" t="s">
        <v>36</v>
      </c>
    </row>
    <row r="8" spans="1:25" x14ac:dyDescent="0.3">
      <c r="A8" s="17">
        <v>6</v>
      </c>
      <c r="B8" s="2">
        <v>2022210553</v>
      </c>
      <c r="C8" s="13" t="s">
        <v>140</v>
      </c>
      <c r="D8" s="2" t="s">
        <v>135</v>
      </c>
      <c r="E8" s="3" t="s">
        <v>35</v>
      </c>
      <c r="F8" s="3" t="s">
        <v>35</v>
      </c>
      <c r="G8" s="3" t="s">
        <v>35</v>
      </c>
      <c r="H8" s="3" t="s">
        <v>35</v>
      </c>
      <c r="I8" s="7" t="s">
        <v>35</v>
      </c>
      <c r="J8" s="3" t="s">
        <v>35</v>
      </c>
      <c r="K8" s="3" t="s">
        <v>35</v>
      </c>
      <c r="L8" s="8" t="s">
        <v>35</v>
      </c>
      <c r="M8" s="9" t="s">
        <v>35</v>
      </c>
      <c r="N8" s="3" t="s">
        <v>35</v>
      </c>
      <c r="O8" s="3" t="s">
        <v>35</v>
      </c>
      <c r="P8" s="3" t="s">
        <v>35</v>
      </c>
      <c r="Q8" s="3" t="s">
        <v>35</v>
      </c>
      <c r="R8" s="3" t="s">
        <v>35</v>
      </c>
      <c r="S8" s="3" t="s">
        <v>35</v>
      </c>
      <c r="T8" s="3" t="s">
        <v>35</v>
      </c>
      <c r="U8" s="3" t="s">
        <v>35</v>
      </c>
      <c r="V8" s="3" t="s">
        <v>35</v>
      </c>
      <c r="W8" s="3" t="s">
        <v>35</v>
      </c>
      <c r="X8" s="3" t="s">
        <v>35</v>
      </c>
      <c r="Y8" t="s">
        <v>38</v>
      </c>
    </row>
    <row r="9" spans="1:25" x14ac:dyDescent="0.3">
      <c r="A9" s="17">
        <v>7</v>
      </c>
      <c r="B9" s="2">
        <v>2021200506</v>
      </c>
      <c r="C9" s="13" t="s">
        <v>141</v>
      </c>
      <c r="D9" s="2" t="s">
        <v>135</v>
      </c>
      <c r="E9" s="3" t="s">
        <v>35</v>
      </c>
      <c r="F9" s="3" t="s">
        <v>35</v>
      </c>
      <c r="G9" s="3" t="s">
        <v>35</v>
      </c>
      <c r="H9" s="3" t="s">
        <v>35</v>
      </c>
      <c r="I9" s="7" t="s">
        <v>35</v>
      </c>
      <c r="J9" s="3" t="s">
        <v>35</v>
      </c>
      <c r="K9" s="3" t="s">
        <v>35</v>
      </c>
      <c r="L9" s="8" t="s">
        <v>35</v>
      </c>
      <c r="M9" s="9" t="s">
        <v>35</v>
      </c>
      <c r="N9" s="3" t="s">
        <v>35</v>
      </c>
      <c r="O9" s="3" t="s">
        <v>35</v>
      </c>
      <c r="P9" s="3" t="s">
        <v>35</v>
      </c>
      <c r="Q9" s="3" t="s">
        <v>35</v>
      </c>
      <c r="R9" s="3" t="s">
        <v>35</v>
      </c>
      <c r="S9" s="3" t="s">
        <v>35</v>
      </c>
      <c r="T9" s="3" t="s">
        <v>35</v>
      </c>
      <c r="U9" s="3" t="s">
        <v>35</v>
      </c>
      <c r="V9" s="3" t="s">
        <v>35</v>
      </c>
      <c r="W9" s="3" t="s">
        <v>35</v>
      </c>
      <c r="X9" s="3" t="s">
        <v>35</v>
      </c>
      <c r="Y9" t="s">
        <v>38</v>
      </c>
    </row>
    <row r="10" spans="1:25" x14ac:dyDescent="0.3">
      <c r="A10" s="17">
        <v>8</v>
      </c>
      <c r="B10" s="2">
        <v>2022210539</v>
      </c>
      <c r="C10" s="13" t="s">
        <v>142</v>
      </c>
      <c r="D10" s="2" t="s">
        <v>135</v>
      </c>
      <c r="E10" s="75">
        <v>93.501999999999995</v>
      </c>
      <c r="F10" s="23">
        <v>6</v>
      </c>
      <c r="G10" s="24">
        <v>0</v>
      </c>
      <c r="H10" s="75">
        <v>99.501999999999995</v>
      </c>
      <c r="I10" s="75">
        <v>0.94528837841175695</v>
      </c>
      <c r="J10" s="75">
        <v>94.528837841175701</v>
      </c>
      <c r="K10" s="75">
        <v>89.047600000000003</v>
      </c>
      <c r="L10" s="75">
        <v>2</v>
      </c>
      <c r="M10" s="24">
        <v>0</v>
      </c>
      <c r="N10" s="75">
        <v>91.047600000000003</v>
      </c>
      <c r="O10" s="22">
        <v>0.99843295080079597</v>
      </c>
      <c r="P10" s="22">
        <v>99.843295080079599</v>
      </c>
      <c r="Q10" s="23">
        <v>100</v>
      </c>
      <c r="R10" s="75">
        <v>1.5</v>
      </c>
      <c r="S10" s="75">
        <v>0</v>
      </c>
      <c r="T10" s="75">
        <v>101.5</v>
      </c>
      <c r="U10" s="22">
        <v>0.93978000814784601</v>
      </c>
      <c r="V10" s="22">
        <v>93.978000814784593</v>
      </c>
      <c r="W10" s="22">
        <f t="shared" ref="W10:W50" si="0">J10*0.2+P10*0.7+V10*0.1</f>
        <v>98.193874205769333</v>
      </c>
      <c r="X10" s="22">
        <f t="shared" ref="X10:X50" si="1">RANK(W10,$W$10:$W$50,)</f>
        <v>1</v>
      </c>
    </row>
    <row r="11" spans="1:25" x14ac:dyDescent="0.3">
      <c r="A11" s="17">
        <v>9</v>
      </c>
      <c r="B11" s="2">
        <v>2022210575</v>
      </c>
      <c r="C11" s="13" t="s">
        <v>143</v>
      </c>
      <c r="D11" s="2" t="s">
        <v>135</v>
      </c>
      <c r="E11" s="75">
        <v>93.747</v>
      </c>
      <c r="F11" s="23">
        <v>8.5299999999999994</v>
      </c>
      <c r="G11" s="24">
        <v>0</v>
      </c>
      <c r="H11" s="75">
        <v>102.277</v>
      </c>
      <c r="I11" s="75">
        <v>0.97165141885408701</v>
      </c>
      <c r="J11" s="75">
        <v>97.165141885408701</v>
      </c>
      <c r="K11" s="75">
        <v>88.844390000000004</v>
      </c>
      <c r="L11" s="75">
        <v>0</v>
      </c>
      <c r="M11" s="24">
        <v>0</v>
      </c>
      <c r="N11" s="75">
        <v>88.844390000000004</v>
      </c>
      <c r="O11" s="22">
        <v>0.97427242969388295</v>
      </c>
      <c r="P11" s="22">
        <v>97.427242969388303</v>
      </c>
      <c r="Q11" s="23">
        <v>100</v>
      </c>
      <c r="R11" s="75">
        <v>6.67</v>
      </c>
      <c r="S11" s="75">
        <v>0</v>
      </c>
      <c r="T11" s="75">
        <v>106.67</v>
      </c>
      <c r="U11" s="22">
        <v>0.98764860560720003</v>
      </c>
      <c r="V11" s="22">
        <v>98.764860560719995</v>
      </c>
      <c r="W11" s="22">
        <f t="shared" si="0"/>
        <v>97.508584511725545</v>
      </c>
      <c r="X11" s="22">
        <f t="shared" si="1"/>
        <v>2</v>
      </c>
    </row>
    <row r="12" spans="1:25" x14ac:dyDescent="0.3">
      <c r="A12" s="17">
        <v>10</v>
      </c>
      <c r="B12" s="2">
        <v>2022210501</v>
      </c>
      <c r="C12" s="13" t="s">
        <v>144</v>
      </c>
      <c r="D12" s="2" t="s">
        <v>135</v>
      </c>
      <c r="E12" s="75">
        <v>93.207999999999998</v>
      </c>
      <c r="F12" s="23">
        <v>0</v>
      </c>
      <c r="G12" s="24">
        <v>0</v>
      </c>
      <c r="H12" s="75">
        <v>93.207999999999998</v>
      </c>
      <c r="I12" s="75">
        <v>0.88549415263012898</v>
      </c>
      <c r="J12" s="75">
        <v>88.549415263012904</v>
      </c>
      <c r="K12" s="75">
        <v>91.1905</v>
      </c>
      <c r="L12" s="75">
        <v>0</v>
      </c>
      <c r="M12" s="24">
        <v>0</v>
      </c>
      <c r="N12" s="76">
        <v>91.1905</v>
      </c>
      <c r="O12" s="22">
        <v>1</v>
      </c>
      <c r="P12" s="22">
        <v>100</v>
      </c>
      <c r="Q12" s="23">
        <v>100</v>
      </c>
      <c r="R12" s="75">
        <v>5</v>
      </c>
      <c r="S12" s="75">
        <v>0</v>
      </c>
      <c r="T12" s="75">
        <v>105</v>
      </c>
      <c r="U12" s="22">
        <v>0.97218621532535798</v>
      </c>
      <c r="V12" s="22">
        <v>97.218621532535806</v>
      </c>
      <c r="W12" s="22">
        <f t="shared" si="0"/>
        <v>97.43174520585616</v>
      </c>
      <c r="X12" s="22">
        <f t="shared" si="1"/>
        <v>3</v>
      </c>
    </row>
    <row r="13" spans="1:25" x14ac:dyDescent="0.3">
      <c r="A13" s="17">
        <v>11</v>
      </c>
      <c r="B13" s="2">
        <v>2022210508</v>
      </c>
      <c r="C13" s="13" t="s">
        <v>69</v>
      </c>
      <c r="D13" s="2" t="s">
        <v>135</v>
      </c>
      <c r="E13" s="75">
        <v>94.460999999999999</v>
      </c>
      <c r="F13" s="23">
        <v>10.8</v>
      </c>
      <c r="G13" s="24">
        <v>0</v>
      </c>
      <c r="H13" s="76">
        <v>105.261</v>
      </c>
      <c r="I13" s="75">
        <v>1</v>
      </c>
      <c r="J13" s="75">
        <v>100</v>
      </c>
      <c r="K13" s="75">
        <v>88.5</v>
      </c>
      <c r="L13" s="75">
        <v>0</v>
      </c>
      <c r="M13" s="24">
        <v>0</v>
      </c>
      <c r="N13" s="75">
        <v>88.5</v>
      </c>
      <c r="O13" s="22">
        <v>0.97049583015774699</v>
      </c>
      <c r="P13" s="22">
        <v>97.049583015774701</v>
      </c>
      <c r="Q13" s="23">
        <v>100</v>
      </c>
      <c r="R13" s="75">
        <v>2</v>
      </c>
      <c r="S13" s="75">
        <v>0</v>
      </c>
      <c r="T13" s="75">
        <v>102</v>
      </c>
      <c r="U13" s="22">
        <v>0.94440946631606204</v>
      </c>
      <c r="V13" s="22">
        <v>94.440946631606195</v>
      </c>
      <c r="W13" s="22">
        <f t="shared" si="0"/>
        <v>97.37880277420291</v>
      </c>
      <c r="X13" s="22">
        <f t="shared" si="1"/>
        <v>4</v>
      </c>
    </row>
    <row r="14" spans="1:25" x14ac:dyDescent="0.3">
      <c r="A14" s="17">
        <v>12</v>
      </c>
      <c r="B14" s="2">
        <v>2022210544</v>
      </c>
      <c r="C14" s="13" t="s">
        <v>145</v>
      </c>
      <c r="D14" s="2" t="s">
        <v>135</v>
      </c>
      <c r="E14" s="75">
        <v>93.474000000000004</v>
      </c>
      <c r="F14" s="23">
        <v>2</v>
      </c>
      <c r="G14" s="24">
        <v>0</v>
      </c>
      <c r="H14" s="75">
        <v>95.474000000000004</v>
      </c>
      <c r="I14" s="75">
        <v>0.90702159394267601</v>
      </c>
      <c r="J14" s="75">
        <v>90.702159394267596</v>
      </c>
      <c r="K14" s="75">
        <v>86.920990000000003</v>
      </c>
      <c r="L14" s="75">
        <v>3.75</v>
      </c>
      <c r="M14" s="24">
        <v>0</v>
      </c>
      <c r="N14" s="75">
        <v>90.670990000000003</v>
      </c>
      <c r="O14" s="22">
        <v>0.99430302498615497</v>
      </c>
      <c r="P14" s="22">
        <v>99.430302498615504</v>
      </c>
      <c r="Q14" s="23">
        <v>100</v>
      </c>
      <c r="R14" s="75">
        <v>0</v>
      </c>
      <c r="S14" s="75">
        <v>0</v>
      </c>
      <c r="T14" s="75">
        <v>100</v>
      </c>
      <c r="U14" s="22">
        <v>0.92589163364319804</v>
      </c>
      <c r="V14" s="22">
        <v>92.589163364319802</v>
      </c>
      <c r="W14" s="22">
        <f t="shared" si="0"/>
        <v>97.000559964316352</v>
      </c>
      <c r="X14" s="22">
        <f t="shared" si="1"/>
        <v>5</v>
      </c>
    </row>
    <row r="15" spans="1:25" x14ac:dyDescent="0.3">
      <c r="A15" s="17">
        <v>13</v>
      </c>
      <c r="B15" s="2">
        <v>2022210560</v>
      </c>
      <c r="C15" s="13" t="s">
        <v>146</v>
      </c>
      <c r="D15" s="2" t="s">
        <v>135</v>
      </c>
      <c r="E15" s="75">
        <v>93.656000000000006</v>
      </c>
      <c r="F15" s="23">
        <v>10.130000000000001</v>
      </c>
      <c r="G15" s="24">
        <v>0</v>
      </c>
      <c r="H15" s="75">
        <v>103.786</v>
      </c>
      <c r="I15" s="75">
        <v>0.98598721273786105</v>
      </c>
      <c r="J15" s="75">
        <v>98.598721273786097</v>
      </c>
      <c r="K15" s="75">
        <v>87.031260000000003</v>
      </c>
      <c r="L15" s="75">
        <v>0</v>
      </c>
      <c r="M15" s="24">
        <v>0</v>
      </c>
      <c r="N15" s="75">
        <v>87.031260000000003</v>
      </c>
      <c r="O15" s="22">
        <v>0.95438954715677604</v>
      </c>
      <c r="P15" s="22">
        <v>95.438954715677596</v>
      </c>
      <c r="Q15" s="23">
        <v>100</v>
      </c>
      <c r="R15" s="75">
        <v>4.67</v>
      </c>
      <c r="S15" s="75">
        <v>0</v>
      </c>
      <c r="T15" s="75">
        <v>104.67</v>
      </c>
      <c r="U15" s="22">
        <v>0.96913077293433603</v>
      </c>
      <c r="V15" s="22">
        <v>96.913077293433602</v>
      </c>
      <c r="W15" s="22">
        <f t="shared" si="0"/>
        <v>96.218320285074896</v>
      </c>
      <c r="X15" s="22">
        <f t="shared" si="1"/>
        <v>6</v>
      </c>
    </row>
    <row r="16" spans="1:25" x14ac:dyDescent="0.3">
      <c r="A16" s="17">
        <v>14</v>
      </c>
      <c r="B16" s="2">
        <v>2022210618</v>
      </c>
      <c r="C16" s="13" t="s">
        <v>147</v>
      </c>
      <c r="D16" s="2" t="s">
        <v>135</v>
      </c>
      <c r="E16" s="75">
        <v>93.572000000000003</v>
      </c>
      <c r="F16" s="23">
        <v>0.5</v>
      </c>
      <c r="G16" s="24">
        <v>0</v>
      </c>
      <c r="H16" s="75">
        <v>94.072000000000003</v>
      </c>
      <c r="I16" s="75">
        <v>0.89370232089757895</v>
      </c>
      <c r="J16" s="75">
        <v>89.370232089757806</v>
      </c>
      <c r="K16" s="75">
        <v>89.283749999999998</v>
      </c>
      <c r="L16" s="75">
        <v>0</v>
      </c>
      <c r="M16" s="24">
        <v>0</v>
      </c>
      <c r="N16" s="75">
        <v>89.283749999999998</v>
      </c>
      <c r="O16" s="22">
        <v>0.97909047543329597</v>
      </c>
      <c r="P16" s="22">
        <v>97.909047543329606</v>
      </c>
      <c r="Q16" s="23">
        <v>100</v>
      </c>
      <c r="R16" s="75">
        <v>0</v>
      </c>
      <c r="S16" s="75">
        <v>0</v>
      </c>
      <c r="T16" s="75">
        <v>100</v>
      </c>
      <c r="U16" s="22">
        <v>0.92589163364319804</v>
      </c>
      <c r="V16" s="22">
        <v>92.589163364319802</v>
      </c>
      <c r="W16" s="22">
        <f t="shared" si="0"/>
        <v>95.669296034714264</v>
      </c>
      <c r="X16" s="22">
        <f t="shared" si="1"/>
        <v>7</v>
      </c>
    </row>
    <row r="17" spans="1:24" x14ac:dyDescent="0.3">
      <c r="A17" s="17">
        <v>15</v>
      </c>
      <c r="B17" s="2">
        <v>2022210577</v>
      </c>
      <c r="C17" s="13" t="s">
        <v>148</v>
      </c>
      <c r="D17" s="2" t="s">
        <v>135</v>
      </c>
      <c r="E17" s="75">
        <v>93.67</v>
      </c>
      <c r="F17" s="23">
        <v>0</v>
      </c>
      <c r="G17" s="24">
        <v>0</v>
      </c>
      <c r="H17" s="75">
        <v>93.67</v>
      </c>
      <c r="I17" s="75">
        <v>0.889883242606473</v>
      </c>
      <c r="J17" s="75">
        <v>88.988324260647303</v>
      </c>
      <c r="K17" s="75">
        <v>89.061080000000004</v>
      </c>
      <c r="L17" s="75">
        <v>0</v>
      </c>
      <c r="M17" s="24">
        <v>0</v>
      </c>
      <c r="N17" s="75">
        <v>89.061080000000004</v>
      </c>
      <c r="O17" s="22">
        <v>0.97664866406040096</v>
      </c>
      <c r="P17" s="22">
        <v>97.664866406040105</v>
      </c>
      <c r="Q17" s="23">
        <v>100</v>
      </c>
      <c r="R17" s="75">
        <v>0.5</v>
      </c>
      <c r="S17" s="75">
        <v>0</v>
      </c>
      <c r="T17" s="75">
        <v>100.5</v>
      </c>
      <c r="U17" s="22">
        <v>0.93052109181141396</v>
      </c>
      <c r="V17" s="22">
        <v>93.052109181141404</v>
      </c>
      <c r="W17" s="22">
        <f t="shared" si="0"/>
        <v>95.468282254471674</v>
      </c>
      <c r="X17" s="22">
        <f t="shared" si="1"/>
        <v>8</v>
      </c>
    </row>
    <row r="18" spans="1:24" x14ac:dyDescent="0.3">
      <c r="A18" s="17">
        <v>16</v>
      </c>
      <c r="B18" s="2">
        <v>2022210608</v>
      </c>
      <c r="C18" s="13" t="s">
        <v>149</v>
      </c>
      <c r="D18" s="2" t="s">
        <v>135</v>
      </c>
      <c r="E18" s="75">
        <v>93.537000000000006</v>
      </c>
      <c r="F18" s="23">
        <v>7</v>
      </c>
      <c r="G18" s="24">
        <v>0</v>
      </c>
      <c r="H18" s="75">
        <v>100.53700000000001</v>
      </c>
      <c r="I18" s="75">
        <v>0.95512107998214002</v>
      </c>
      <c r="J18" s="75">
        <v>95.512107998214006</v>
      </c>
      <c r="K18" s="75">
        <v>86.683999999999997</v>
      </c>
      <c r="L18" s="75">
        <v>0</v>
      </c>
      <c r="M18" s="24">
        <v>0</v>
      </c>
      <c r="N18" s="75">
        <v>86.683999999999997</v>
      </c>
      <c r="O18" s="22">
        <v>0.95058147504400103</v>
      </c>
      <c r="P18" s="22">
        <v>95.058147504400097</v>
      </c>
      <c r="Q18" s="23">
        <v>100</v>
      </c>
      <c r="R18" s="75">
        <v>5.37</v>
      </c>
      <c r="S18" s="75">
        <v>0</v>
      </c>
      <c r="T18" s="75">
        <v>105.37</v>
      </c>
      <c r="U18" s="22">
        <v>0.97561201436983802</v>
      </c>
      <c r="V18" s="22">
        <v>97.561201436983794</v>
      </c>
      <c r="W18" s="22">
        <f t="shared" si="0"/>
        <v>95.39924499642126</v>
      </c>
      <c r="X18" s="22">
        <f t="shared" si="1"/>
        <v>9</v>
      </c>
    </row>
    <row r="19" spans="1:24" x14ac:dyDescent="0.3">
      <c r="A19" s="17">
        <v>17</v>
      </c>
      <c r="B19" s="2">
        <v>2022210574</v>
      </c>
      <c r="C19" s="13" t="s">
        <v>150</v>
      </c>
      <c r="D19" s="2" t="s">
        <v>135</v>
      </c>
      <c r="E19" s="75">
        <v>93.887</v>
      </c>
      <c r="F19" s="23">
        <v>6.6</v>
      </c>
      <c r="G19" s="24">
        <v>0</v>
      </c>
      <c r="H19" s="75">
        <v>100.48699999999999</v>
      </c>
      <c r="I19" s="75">
        <v>0.95464607024444004</v>
      </c>
      <c r="J19" s="75">
        <v>95.464607024444007</v>
      </c>
      <c r="K19" s="75">
        <v>87.05</v>
      </c>
      <c r="L19" s="75">
        <v>0</v>
      </c>
      <c r="M19" s="24">
        <v>0</v>
      </c>
      <c r="N19" s="75">
        <v>87.05</v>
      </c>
      <c r="O19" s="22">
        <v>0.95459505101956899</v>
      </c>
      <c r="P19" s="22">
        <v>95.459505101956907</v>
      </c>
      <c r="Q19" s="23">
        <v>100</v>
      </c>
      <c r="R19" s="75">
        <v>2</v>
      </c>
      <c r="S19" s="75">
        <v>0</v>
      </c>
      <c r="T19" s="75">
        <v>102</v>
      </c>
      <c r="U19" s="22">
        <v>0.94440946631606204</v>
      </c>
      <c r="V19" s="22">
        <v>94.440946631606195</v>
      </c>
      <c r="W19" s="22">
        <f t="shared" si="0"/>
        <v>95.358669639419247</v>
      </c>
      <c r="X19" s="22">
        <f t="shared" si="1"/>
        <v>10</v>
      </c>
    </row>
    <row r="20" spans="1:24" x14ac:dyDescent="0.3">
      <c r="A20" s="17">
        <v>18</v>
      </c>
      <c r="B20" s="2">
        <v>2022210527</v>
      </c>
      <c r="C20" s="13" t="s">
        <v>151</v>
      </c>
      <c r="D20" s="2" t="s">
        <v>135</v>
      </c>
      <c r="E20" s="75">
        <v>93.131</v>
      </c>
      <c r="F20" s="23">
        <v>2</v>
      </c>
      <c r="G20" s="24">
        <v>0</v>
      </c>
      <c r="H20" s="75">
        <v>95.131</v>
      </c>
      <c r="I20" s="75">
        <v>0.90376302714205603</v>
      </c>
      <c r="J20" s="75">
        <v>90.376302714205593</v>
      </c>
      <c r="K20" s="75">
        <v>88.39376</v>
      </c>
      <c r="L20" s="75">
        <v>0</v>
      </c>
      <c r="M20" s="24">
        <v>0</v>
      </c>
      <c r="N20" s="75">
        <v>88.39376</v>
      </c>
      <c r="O20" s="22">
        <v>0.96933079651937404</v>
      </c>
      <c r="P20" s="22">
        <v>96.933079651937405</v>
      </c>
      <c r="Q20" s="23">
        <v>100</v>
      </c>
      <c r="R20" s="75">
        <v>0.5</v>
      </c>
      <c r="S20" s="75">
        <v>0</v>
      </c>
      <c r="T20" s="75">
        <v>100.5</v>
      </c>
      <c r="U20" s="22">
        <v>0.93052109181141396</v>
      </c>
      <c r="V20" s="22">
        <v>93.052109181141404</v>
      </c>
      <c r="W20" s="22">
        <f t="shared" si="0"/>
        <v>95.233627217311437</v>
      </c>
      <c r="X20" s="22">
        <f t="shared" si="1"/>
        <v>11</v>
      </c>
    </row>
    <row r="21" spans="1:24" x14ac:dyDescent="0.3">
      <c r="A21" s="17">
        <v>19</v>
      </c>
      <c r="B21" s="2">
        <v>2022210606</v>
      </c>
      <c r="C21" s="13" t="s">
        <v>152</v>
      </c>
      <c r="D21" s="2" t="s">
        <v>135</v>
      </c>
      <c r="E21" s="75">
        <v>93.453000000000003</v>
      </c>
      <c r="F21" s="23">
        <v>11.8</v>
      </c>
      <c r="G21" s="24">
        <v>0</v>
      </c>
      <c r="H21" s="75">
        <v>105.253</v>
      </c>
      <c r="I21" s="75">
        <v>0.999923998441968</v>
      </c>
      <c r="J21" s="75">
        <v>99.992399844196797</v>
      </c>
      <c r="K21" s="75">
        <v>84.868409999999997</v>
      </c>
      <c r="L21" s="75">
        <v>0.75</v>
      </c>
      <c r="M21" s="24">
        <v>0</v>
      </c>
      <c r="N21" s="75">
        <v>85.618409999999997</v>
      </c>
      <c r="O21" s="22">
        <v>0.93889615694617301</v>
      </c>
      <c r="P21" s="22">
        <v>93.889615694617305</v>
      </c>
      <c r="Q21" s="23">
        <v>100</v>
      </c>
      <c r="R21" s="75">
        <v>2</v>
      </c>
      <c r="S21" s="75">
        <v>0</v>
      </c>
      <c r="T21" s="75">
        <v>102</v>
      </c>
      <c r="U21" s="22">
        <v>0.94440946631606204</v>
      </c>
      <c r="V21" s="22">
        <v>94.440946631606195</v>
      </c>
      <c r="W21" s="22">
        <f t="shared" si="0"/>
        <v>95.165305618232082</v>
      </c>
      <c r="X21" s="22">
        <f t="shared" si="1"/>
        <v>12</v>
      </c>
    </row>
    <row r="22" spans="1:24" x14ac:dyDescent="0.3">
      <c r="A22" s="17">
        <v>20</v>
      </c>
      <c r="B22" s="2">
        <v>2022210502</v>
      </c>
      <c r="C22" s="13" t="s">
        <v>153</v>
      </c>
      <c r="D22" s="2" t="s">
        <v>135</v>
      </c>
      <c r="E22" s="75">
        <v>94.061999999999998</v>
      </c>
      <c r="F22" s="23">
        <v>10.8</v>
      </c>
      <c r="G22" s="24">
        <v>0</v>
      </c>
      <c r="H22" s="75">
        <v>104.86199999999999</v>
      </c>
      <c r="I22" s="75">
        <v>0.99620942229315701</v>
      </c>
      <c r="J22" s="75">
        <v>99.620942229315702</v>
      </c>
      <c r="K22" s="75">
        <v>85.523799999999994</v>
      </c>
      <c r="L22" s="75">
        <v>0.19</v>
      </c>
      <c r="M22" s="24">
        <v>0</v>
      </c>
      <c r="N22" s="75">
        <v>85.713800000000006</v>
      </c>
      <c r="O22" s="22">
        <v>0.93994220889237401</v>
      </c>
      <c r="P22" s="22">
        <v>93.994220889237397</v>
      </c>
      <c r="Q22" s="23">
        <v>100</v>
      </c>
      <c r="R22" s="75">
        <v>2</v>
      </c>
      <c r="S22" s="75">
        <v>0</v>
      </c>
      <c r="T22" s="75">
        <v>102</v>
      </c>
      <c r="U22" s="22">
        <v>0.94440946631606204</v>
      </c>
      <c r="V22" s="22">
        <v>94.440946631606195</v>
      </c>
      <c r="W22" s="22">
        <f t="shared" si="0"/>
        <v>95.164237731489919</v>
      </c>
      <c r="X22" s="22">
        <f t="shared" si="1"/>
        <v>13</v>
      </c>
    </row>
    <row r="23" spans="1:24" x14ac:dyDescent="0.3">
      <c r="A23" s="17">
        <v>21</v>
      </c>
      <c r="B23" s="2">
        <v>2022210505</v>
      </c>
      <c r="C23" s="13" t="s">
        <v>154</v>
      </c>
      <c r="D23" s="2" t="s">
        <v>135</v>
      </c>
      <c r="E23" s="75">
        <v>94.153000000000006</v>
      </c>
      <c r="F23" s="23">
        <v>10</v>
      </c>
      <c r="G23" s="24">
        <v>0</v>
      </c>
      <c r="H23" s="75">
        <v>104.15300000000001</v>
      </c>
      <c r="I23" s="75">
        <v>0.98947378421257703</v>
      </c>
      <c r="J23" s="75">
        <v>98.947378421257696</v>
      </c>
      <c r="K23" s="75">
        <v>85.72</v>
      </c>
      <c r="L23" s="75">
        <v>0</v>
      </c>
      <c r="M23" s="24">
        <v>0</v>
      </c>
      <c r="N23" s="75">
        <v>85.72</v>
      </c>
      <c r="O23" s="22">
        <v>0.94001019843075795</v>
      </c>
      <c r="P23" s="22">
        <v>94.001019843075795</v>
      </c>
      <c r="Q23" s="23">
        <v>100</v>
      </c>
      <c r="R23" s="75">
        <v>2</v>
      </c>
      <c r="S23" s="75">
        <v>0</v>
      </c>
      <c r="T23" s="75">
        <v>102</v>
      </c>
      <c r="U23" s="22">
        <v>0.94440946631606204</v>
      </c>
      <c r="V23" s="22">
        <v>94.440946631606195</v>
      </c>
      <c r="W23" s="22">
        <f t="shared" si="0"/>
        <v>95.034284237565203</v>
      </c>
      <c r="X23" s="22">
        <f t="shared" si="1"/>
        <v>14</v>
      </c>
    </row>
    <row r="24" spans="1:24" x14ac:dyDescent="0.3">
      <c r="A24" s="17">
        <v>22</v>
      </c>
      <c r="B24" s="2">
        <v>2022210506</v>
      </c>
      <c r="C24" s="13" t="s">
        <v>155</v>
      </c>
      <c r="D24" s="2" t="s">
        <v>135</v>
      </c>
      <c r="E24" s="75">
        <v>93.522999999999996</v>
      </c>
      <c r="F24" s="23">
        <v>5.4</v>
      </c>
      <c r="G24" s="24">
        <v>0</v>
      </c>
      <c r="H24" s="75">
        <v>98.923000000000002</v>
      </c>
      <c r="I24" s="75">
        <v>0.93978776564919597</v>
      </c>
      <c r="J24" s="75">
        <v>93.978776564919599</v>
      </c>
      <c r="K24" s="75">
        <v>87.1</v>
      </c>
      <c r="L24" s="75">
        <v>0</v>
      </c>
      <c r="M24" s="24">
        <v>0</v>
      </c>
      <c r="N24" s="75">
        <v>87.1</v>
      </c>
      <c r="O24" s="22">
        <v>0.95514335374847203</v>
      </c>
      <c r="P24" s="22">
        <v>95.514335374847207</v>
      </c>
      <c r="Q24" s="23">
        <v>100</v>
      </c>
      <c r="R24" s="75">
        <v>0</v>
      </c>
      <c r="S24" s="75">
        <v>0</v>
      </c>
      <c r="T24" s="75">
        <v>100</v>
      </c>
      <c r="U24" s="22">
        <v>0.92589163364319804</v>
      </c>
      <c r="V24" s="22">
        <v>92.589163364319802</v>
      </c>
      <c r="W24" s="22">
        <f t="shared" si="0"/>
        <v>94.914706411808936</v>
      </c>
      <c r="X24" s="22">
        <f t="shared" si="1"/>
        <v>15</v>
      </c>
    </row>
    <row r="25" spans="1:24" x14ac:dyDescent="0.3">
      <c r="A25" s="17">
        <v>23</v>
      </c>
      <c r="B25" s="2">
        <v>2022210516</v>
      </c>
      <c r="C25" s="13" t="s">
        <v>156</v>
      </c>
      <c r="D25" s="2" t="s">
        <v>135</v>
      </c>
      <c r="E25" s="75">
        <v>93.25</v>
      </c>
      <c r="F25" s="23">
        <v>5</v>
      </c>
      <c r="G25" s="24">
        <v>0</v>
      </c>
      <c r="H25" s="75">
        <v>98.25</v>
      </c>
      <c r="I25" s="75">
        <v>0.93339413457975895</v>
      </c>
      <c r="J25" s="75">
        <v>93.339413457975894</v>
      </c>
      <c r="K25" s="75">
        <v>87.188850000000002</v>
      </c>
      <c r="L25" s="75">
        <v>0</v>
      </c>
      <c r="M25" s="24">
        <v>0</v>
      </c>
      <c r="N25" s="75">
        <v>87.188850000000002</v>
      </c>
      <c r="O25" s="22">
        <v>0.95611768769773198</v>
      </c>
      <c r="P25" s="22">
        <v>95.611768769773207</v>
      </c>
      <c r="Q25" s="23">
        <v>100</v>
      </c>
      <c r="R25" s="75">
        <v>0</v>
      </c>
      <c r="S25" s="75">
        <v>0</v>
      </c>
      <c r="T25" s="75">
        <v>100</v>
      </c>
      <c r="U25" s="22">
        <v>0.92589163364319804</v>
      </c>
      <c r="V25" s="22">
        <v>92.589163364319802</v>
      </c>
      <c r="W25" s="22">
        <f t="shared" si="0"/>
        <v>94.855037166868399</v>
      </c>
      <c r="X25" s="22">
        <f t="shared" si="1"/>
        <v>16</v>
      </c>
    </row>
    <row r="26" spans="1:24" x14ac:dyDescent="0.3">
      <c r="A26" s="17">
        <v>24</v>
      </c>
      <c r="B26" s="2">
        <v>2022210515</v>
      </c>
      <c r="C26" s="13" t="s">
        <v>157</v>
      </c>
      <c r="D26" s="2" t="s">
        <v>135</v>
      </c>
      <c r="E26" s="75">
        <v>93.677000000000007</v>
      </c>
      <c r="F26" s="23">
        <v>11</v>
      </c>
      <c r="G26" s="24">
        <v>0</v>
      </c>
      <c r="H26" s="75">
        <v>104.67700000000001</v>
      </c>
      <c r="I26" s="75">
        <v>0.99445188626366898</v>
      </c>
      <c r="J26" s="75">
        <v>99.4451886263669</v>
      </c>
      <c r="K26" s="75">
        <v>84.791600000000003</v>
      </c>
      <c r="L26" s="75">
        <v>0</v>
      </c>
      <c r="M26" s="24">
        <v>0</v>
      </c>
      <c r="N26" s="75">
        <v>84.791600000000003</v>
      </c>
      <c r="O26" s="22">
        <v>0.92982931336049301</v>
      </c>
      <c r="P26" s="22">
        <v>92.982931336049305</v>
      </c>
      <c r="Q26" s="23">
        <v>100</v>
      </c>
      <c r="R26" s="75">
        <v>4.67</v>
      </c>
      <c r="S26" s="75">
        <v>0</v>
      </c>
      <c r="T26" s="75">
        <v>104.67</v>
      </c>
      <c r="U26" s="22">
        <v>0.96913077293433603</v>
      </c>
      <c r="V26" s="22">
        <v>96.913077293433602</v>
      </c>
      <c r="W26" s="22">
        <f t="shared" si="0"/>
        <v>94.668397389851251</v>
      </c>
      <c r="X26" s="22">
        <f t="shared" si="1"/>
        <v>17</v>
      </c>
    </row>
    <row r="27" spans="1:24" x14ac:dyDescent="0.3">
      <c r="A27" s="17">
        <v>25</v>
      </c>
      <c r="B27" s="2">
        <v>2022210569</v>
      </c>
      <c r="C27" s="13" t="s">
        <v>158</v>
      </c>
      <c r="D27" s="2" t="s">
        <v>135</v>
      </c>
      <c r="E27" s="75">
        <v>93.509</v>
      </c>
      <c r="F27" s="23">
        <v>0</v>
      </c>
      <c r="G27" s="24">
        <v>0</v>
      </c>
      <c r="H27" s="75">
        <v>93.509</v>
      </c>
      <c r="I27" s="75">
        <v>0.88835371125108098</v>
      </c>
      <c r="J27" s="75">
        <v>88.835371125108097</v>
      </c>
      <c r="K27" s="75">
        <v>88.031260000000003</v>
      </c>
      <c r="L27" s="75">
        <v>0</v>
      </c>
      <c r="M27" s="24">
        <v>0</v>
      </c>
      <c r="N27" s="75">
        <v>88.031260000000003</v>
      </c>
      <c r="O27" s="22">
        <v>0.96535560173483004</v>
      </c>
      <c r="P27" s="22">
        <v>96.535560173483006</v>
      </c>
      <c r="Q27" s="23">
        <v>100</v>
      </c>
      <c r="R27" s="75">
        <v>0</v>
      </c>
      <c r="S27" s="75">
        <v>0</v>
      </c>
      <c r="T27" s="75">
        <v>100</v>
      </c>
      <c r="U27" s="22">
        <v>0.92589163364319804</v>
      </c>
      <c r="V27" s="22">
        <v>92.589163364319802</v>
      </c>
      <c r="W27" s="22">
        <f t="shared" si="0"/>
        <v>94.600882682891694</v>
      </c>
      <c r="X27" s="22">
        <f t="shared" si="1"/>
        <v>18</v>
      </c>
    </row>
    <row r="28" spans="1:24" x14ac:dyDescent="0.3">
      <c r="A28" s="17">
        <v>26</v>
      </c>
      <c r="B28" s="2">
        <v>2022210525</v>
      </c>
      <c r="C28" s="13" t="s">
        <v>159</v>
      </c>
      <c r="D28" s="2" t="s">
        <v>135</v>
      </c>
      <c r="E28" s="75">
        <v>93.725999999999999</v>
      </c>
      <c r="F28" s="23">
        <v>8</v>
      </c>
      <c r="G28" s="24">
        <v>0</v>
      </c>
      <c r="H28" s="75">
        <v>101.726</v>
      </c>
      <c r="I28" s="75">
        <v>0.96641681154463699</v>
      </c>
      <c r="J28" s="75">
        <v>96.641681154463697</v>
      </c>
      <c r="K28" s="75">
        <v>81.167000000000002</v>
      </c>
      <c r="L28" s="75">
        <v>3.57</v>
      </c>
      <c r="M28" s="24">
        <v>0</v>
      </c>
      <c r="N28" s="75">
        <v>84.736999999999995</v>
      </c>
      <c r="O28" s="22">
        <v>0.92923056678053095</v>
      </c>
      <c r="P28" s="22">
        <v>92.923056678053101</v>
      </c>
      <c r="Q28" s="23">
        <v>100</v>
      </c>
      <c r="R28" s="75">
        <v>8.0039999999999996</v>
      </c>
      <c r="S28" s="75">
        <v>0</v>
      </c>
      <c r="T28" s="76">
        <v>108.004</v>
      </c>
      <c r="U28" s="22">
        <v>1</v>
      </c>
      <c r="V28" s="22">
        <v>100</v>
      </c>
      <c r="W28" s="22">
        <f t="shared" si="0"/>
        <v>94.374475905529906</v>
      </c>
      <c r="X28" s="22">
        <f t="shared" si="1"/>
        <v>19</v>
      </c>
    </row>
    <row r="29" spans="1:24" x14ac:dyDescent="0.3">
      <c r="A29" s="17">
        <v>27</v>
      </c>
      <c r="B29" s="2">
        <v>2022210552</v>
      </c>
      <c r="C29" s="13" t="s">
        <v>160</v>
      </c>
      <c r="D29" s="2" t="s">
        <v>135</v>
      </c>
      <c r="E29" s="75">
        <v>93.488</v>
      </c>
      <c r="F29" s="23">
        <v>4.43</v>
      </c>
      <c r="G29" s="24">
        <v>0</v>
      </c>
      <c r="H29" s="75">
        <v>97.918000000000006</v>
      </c>
      <c r="I29" s="75">
        <v>0.93024006992143404</v>
      </c>
      <c r="J29" s="75">
        <v>93.024006992143399</v>
      </c>
      <c r="K29" s="75">
        <v>86.5946</v>
      </c>
      <c r="L29" s="75">
        <v>0</v>
      </c>
      <c r="M29" s="24">
        <v>0</v>
      </c>
      <c r="N29" s="75">
        <v>86.5946</v>
      </c>
      <c r="O29" s="22">
        <v>0.94960110976472301</v>
      </c>
      <c r="P29" s="22">
        <v>94.960110976472293</v>
      </c>
      <c r="Q29" s="23">
        <v>100</v>
      </c>
      <c r="R29" s="75">
        <v>0</v>
      </c>
      <c r="S29" s="75">
        <v>0</v>
      </c>
      <c r="T29" s="75">
        <v>100</v>
      </c>
      <c r="U29" s="22">
        <v>0.92589163364319804</v>
      </c>
      <c r="V29" s="22">
        <v>92.589163364319802</v>
      </c>
      <c r="W29" s="22">
        <f t="shared" si="0"/>
        <v>94.335795418391257</v>
      </c>
      <c r="X29" s="22">
        <f t="shared" si="1"/>
        <v>20</v>
      </c>
    </row>
    <row r="30" spans="1:24" x14ac:dyDescent="0.3">
      <c r="A30" s="17">
        <v>28</v>
      </c>
      <c r="B30" s="2">
        <v>2022210648</v>
      </c>
      <c r="C30" s="13" t="s">
        <v>161</v>
      </c>
      <c r="D30" s="2" t="s">
        <v>135</v>
      </c>
      <c r="E30" s="75">
        <v>93.578999999999994</v>
      </c>
      <c r="F30" s="23">
        <v>0</v>
      </c>
      <c r="G30" s="24">
        <v>0</v>
      </c>
      <c r="H30" s="75">
        <v>93.578999999999994</v>
      </c>
      <c r="I30" s="75">
        <v>0.88901872488386002</v>
      </c>
      <c r="J30" s="75">
        <v>88.901872488386005</v>
      </c>
      <c r="K30" s="75">
        <v>87.068759999999997</v>
      </c>
      <c r="L30" s="75">
        <v>0</v>
      </c>
      <c r="M30" s="24">
        <v>0</v>
      </c>
      <c r="N30" s="75">
        <v>87.068759999999997</v>
      </c>
      <c r="O30" s="22">
        <v>0.954800774203453</v>
      </c>
      <c r="P30" s="22">
        <v>95.480077420345296</v>
      </c>
      <c r="Q30" s="23">
        <v>100</v>
      </c>
      <c r="R30" s="75">
        <v>0</v>
      </c>
      <c r="S30" s="75">
        <v>0</v>
      </c>
      <c r="T30" s="75">
        <v>100</v>
      </c>
      <c r="U30" s="22">
        <v>0.92589163364319804</v>
      </c>
      <c r="V30" s="22">
        <v>92.589163364319802</v>
      </c>
      <c r="W30" s="22">
        <f t="shared" si="0"/>
        <v>93.875345028350878</v>
      </c>
      <c r="X30" s="22">
        <f t="shared" si="1"/>
        <v>21</v>
      </c>
    </row>
    <row r="31" spans="1:24" x14ac:dyDescent="0.3">
      <c r="A31" s="17">
        <v>29</v>
      </c>
      <c r="B31" s="2">
        <v>2022210540</v>
      </c>
      <c r="C31" s="13" t="s">
        <v>162</v>
      </c>
      <c r="D31" s="2" t="s">
        <v>135</v>
      </c>
      <c r="E31" s="75">
        <v>93.509</v>
      </c>
      <c r="F31" s="23">
        <v>0</v>
      </c>
      <c r="G31" s="24">
        <v>0</v>
      </c>
      <c r="H31" s="75">
        <v>93.509</v>
      </c>
      <c r="I31" s="75">
        <v>0.88835371125108098</v>
      </c>
      <c r="J31" s="75">
        <v>88.835371125108097</v>
      </c>
      <c r="K31" s="75">
        <v>87</v>
      </c>
      <c r="L31" s="75">
        <v>0</v>
      </c>
      <c r="M31" s="24">
        <v>0</v>
      </c>
      <c r="N31" s="75">
        <v>87</v>
      </c>
      <c r="O31" s="22">
        <v>0.95404674829066605</v>
      </c>
      <c r="P31" s="22">
        <v>95.404674829066593</v>
      </c>
      <c r="Q31" s="23">
        <v>100</v>
      </c>
      <c r="R31" s="75">
        <v>0.5</v>
      </c>
      <c r="S31" s="75">
        <v>0</v>
      </c>
      <c r="T31" s="75">
        <v>100.5</v>
      </c>
      <c r="U31" s="22">
        <v>0.93052109181141396</v>
      </c>
      <c r="V31" s="22">
        <v>93.052109181141404</v>
      </c>
      <c r="W31" s="22">
        <f t="shared" si="0"/>
        <v>93.855557523482375</v>
      </c>
      <c r="X31" s="22">
        <f t="shared" si="1"/>
        <v>22</v>
      </c>
    </row>
    <row r="32" spans="1:24" x14ac:dyDescent="0.3">
      <c r="A32" s="17">
        <v>30</v>
      </c>
      <c r="B32" s="2">
        <v>2022210561</v>
      </c>
      <c r="C32" s="13" t="s">
        <v>163</v>
      </c>
      <c r="D32" s="2" t="s">
        <v>135</v>
      </c>
      <c r="E32" s="75">
        <v>93.207999999999998</v>
      </c>
      <c r="F32" s="23">
        <v>0</v>
      </c>
      <c r="G32" s="24">
        <v>0</v>
      </c>
      <c r="H32" s="75">
        <v>93.207999999999998</v>
      </c>
      <c r="I32" s="75">
        <v>0.88549415263012898</v>
      </c>
      <c r="J32" s="75">
        <v>88.549415263012904</v>
      </c>
      <c r="K32" s="75">
        <v>86.64376</v>
      </c>
      <c r="L32" s="75">
        <v>0</v>
      </c>
      <c r="M32" s="24">
        <v>0</v>
      </c>
      <c r="N32" s="75">
        <v>86.64376</v>
      </c>
      <c r="O32" s="22">
        <v>0.95014020100777996</v>
      </c>
      <c r="P32" s="22">
        <v>95.014020100777998</v>
      </c>
      <c r="Q32" s="23">
        <v>100</v>
      </c>
      <c r="R32" s="75">
        <v>3</v>
      </c>
      <c r="S32" s="75">
        <v>0</v>
      </c>
      <c r="T32" s="75">
        <v>103</v>
      </c>
      <c r="U32" s="22">
        <v>0.95366838265249398</v>
      </c>
      <c r="V32" s="22">
        <v>95.366838265249399</v>
      </c>
      <c r="W32" s="22">
        <f t="shared" si="0"/>
        <v>93.756380949672106</v>
      </c>
      <c r="X32" s="22">
        <f t="shared" si="1"/>
        <v>23</v>
      </c>
    </row>
    <row r="33" spans="1:24" x14ac:dyDescent="0.3">
      <c r="A33" s="17">
        <v>31</v>
      </c>
      <c r="B33" s="2">
        <v>2022210576</v>
      </c>
      <c r="C33" s="13" t="s">
        <v>164</v>
      </c>
      <c r="D33" s="2" t="s">
        <v>135</v>
      </c>
      <c r="E33" s="75">
        <v>93.718999999999994</v>
      </c>
      <c r="F33" s="23">
        <v>0</v>
      </c>
      <c r="G33" s="24">
        <v>0</v>
      </c>
      <c r="H33" s="75">
        <v>93.718999999999994</v>
      </c>
      <c r="I33" s="75">
        <v>0.890348752149419</v>
      </c>
      <c r="J33" s="75">
        <v>89.034875214941906</v>
      </c>
      <c r="K33" s="75">
        <v>86.477770000000007</v>
      </c>
      <c r="L33" s="75">
        <v>0</v>
      </c>
      <c r="M33" s="24">
        <v>0</v>
      </c>
      <c r="N33" s="75">
        <v>86.477770000000007</v>
      </c>
      <c r="O33" s="22">
        <v>0.94831994560836896</v>
      </c>
      <c r="P33" s="22">
        <v>94.831994560836904</v>
      </c>
      <c r="Q33" s="23">
        <v>100</v>
      </c>
      <c r="R33" s="75">
        <v>1</v>
      </c>
      <c r="S33" s="75">
        <v>0</v>
      </c>
      <c r="T33" s="75">
        <v>101</v>
      </c>
      <c r="U33" s="22">
        <v>0.93515054997962999</v>
      </c>
      <c r="V33" s="22">
        <v>93.515054997963006</v>
      </c>
      <c r="W33" s="22">
        <f t="shared" si="0"/>
        <v>93.540876735370517</v>
      </c>
      <c r="X33" s="22">
        <f t="shared" si="1"/>
        <v>24</v>
      </c>
    </row>
    <row r="34" spans="1:24" x14ac:dyDescent="0.3">
      <c r="A34" s="17">
        <v>32</v>
      </c>
      <c r="B34" s="2">
        <v>2022210626</v>
      </c>
      <c r="C34" s="13" t="s">
        <v>165</v>
      </c>
      <c r="D34" s="2" t="s">
        <v>135</v>
      </c>
      <c r="E34" s="75">
        <v>94.061999999999998</v>
      </c>
      <c r="F34" s="23">
        <v>8</v>
      </c>
      <c r="G34" s="24">
        <v>0</v>
      </c>
      <c r="H34" s="75">
        <v>102.062</v>
      </c>
      <c r="I34" s="75">
        <v>0.96960887698197795</v>
      </c>
      <c r="J34" s="75">
        <v>96.960887698197794</v>
      </c>
      <c r="K34" s="75">
        <v>84.052899999999994</v>
      </c>
      <c r="L34" s="75">
        <v>0</v>
      </c>
      <c r="M34" s="24">
        <v>0</v>
      </c>
      <c r="N34" s="75">
        <v>84.052899999999994</v>
      </c>
      <c r="O34" s="22">
        <v>0.92172868884368397</v>
      </c>
      <c r="P34" s="22">
        <v>92.172868884368398</v>
      </c>
      <c r="Q34" s="23">
        <v>100</v>
      </c>
      <c r="R34" s="75">
        <v>2</v>
      </c>
      <c r="S34" s="75">
        <v>0</v>
      </c>
      <c r="T34" s="75">
        <v>102</v>
      </c>
      <c r="U34" s="22">
        <v>0.94440946631606204</v>
      </c>
      <c r="V34" s="22">
        <v>94.440946631606195</v>
      </c>
      <c r="W34" s="22">
        <f t="shared" si="0"/>
        <v>93.357280421858064</v>
      </c>
      <c r="X34" s="22">
        <f t="shared" si="1"/>
        <v>25</v>
      </c>
    </row>
    <row r="35" spans="1:24" x14ac:dyDescent="0.3">
      <c r="A35" s="17">
        <v>33</v>
      </c>
      <c r="B35" s="2">
        <v>2022210524</v>
      </c>
      <c r="C35" s="13" t="s">
        <v>166</v>
      </c>
      <c r="D35" s="2" t="s">
        <v>135</v>
      </c>
      <c r="E35" s="75">
        <v>93.712000000000003</v>
      </c>
      <c r="F35" s="23">
        <v>4</v>
      </c>
      <c r="G35" s="24">
        <v>0</v>
      </c>
      <c r="H35" s="75">
        <v>97.712000000000003</v>
      </c>
      <c r="I35" s="75">
        <v>0.92828302980211097</v>
      </c>
      <c r="J35" s="75">
        <v>92.828302980211106</v>
      </c>
      <c r="K35" s="75">
        <v>84.126249999999999</v>
      </c>
      <c r="L35" s="75">
        <v>0.4</v>
      </c>
      <c r="M35" s="24">
        <v>0</v>
      </c>
      <c r="N35" s="75">
        <v>84.526250000000005</v>
      </c>
      <c r="O35" s="22">
        <v>0.92691947077820602</v>
      </c>
      <c r="P35" s="22">
        <v>92.6919470778206</v>
      </c>
      <c r="Q35" s="23">
        <v>100</v>
      </c>
      <c r="R35" s="75">
        <v>4.67</v>
      </c>
      <c r="S35" s="75">
        <v>0</v>
      </c>
      <c r="T35" s="75">
        <v>104.67</v>
      </c>
      <c r="U35" s="22">
        <v>0.96913077293433603</v>
      </c>
      <c r="V35" s="22">
        <v>96.913077293433602</v>
      </c>
      <c r="W35" s="22">
        <f t="shared" si="0"/>
        <v>93.141331279859997</v>
      </c>
      <c r="X35" s="22">
        <f t="shared" si="1"/>
        <v>26</v>
      </c>
    </row>
    <row r="36" spans="1:24" x14ac:dyDescent="0.3">
      <c r="A36" s="17">
        <v>34</v>
      </c>
      <c r="B36" s="2">
        <v>2022210595</v>
      </c>
      <c r="C36" s="13" t="s">
        <v>167</v>
      </c>
      <c r="D36" s="2" t="s">
        <v>135</v>
      </c>
      <c r="E36" s="75">
        <v>93.578999999999994</v>
      </c>
      <c r="F36" s="23">
        <v>8</v>
      </c>
      <c r="G36" s="24">
        <v>0</v>
      </c>
      <c r="H36" s="75">
        <v>101.57899999999999</v>
      </c>
      <c r="I36" s="75">
        <v>0.9650202829158</v>
      </c>
      <c r="J36" s="75">
        <v>96.502028291580004</v>
      </c>
      <c r="K36" s="75">
        <v>84.07</v>
      </c>
      <c r="L36" s="75">
        <v>0</v>
      </c>
      <c r="M36" s="24">
        <v>0</v>
      </c>
      <c r="N36" s="75">
        <v>84.07</v>
      </c>
      <c r="O36" s="22">
        <v>0.92191620837696897</v>
      </c>
      <c r="P36" s="22">
        <v>92.191620837696902</v>
      </c>
      <c r="Q36" s="23">
        <v>100</v>
      </c>
      <c r="R36" s="75">
        <v>0</v>
      </c>
      <c r="S36" s="75">
        <v>0</v>
      </c>
      <c r="T36" s="75">
        <v>100</v>
      </c>
      <c r="U36" s="22">
        <v>0.92589163364319804</v>
      </c>
      <c r="V36" s="22">
        <v>92.589163364319802</v>
      </c>
      <c r="W36" s="22">
        <f t="shared" si="0"/>
        <v>93.093456581135797</v>
      </c>
      <c r="X36" s="22">
        <f t="shared" si="1"/>
        <v>27</v>
      </c>
    </row>
    <row r="37" spans="1:24" x14ac:dyDescent="0.3">
      <c r="A37" s="17">
        <v>35</v>
      </c>
      <c r="B37" s="2">
        <v>2022210568</v>
      </c>
      <c r="C37" s="13" t="s">
        <v>168</v>
      </c>
      <c r="D37" s="2" t="s">
        <v>135</v>
      </c>
      <c r="E37" s="75">
        <v>93.802999999999997</v>
      </c>
      <c r="F37" s="23">
        <v>3</v>
      </c>
      <c r="G37" s="24">
        <v>0</v>
      </c>
      <c r="H37" s="75">
        <v>96.802999999999997</v>
      </c>
      <c r="I37" s="75">
        <v>0.91964735277073195</v>
      </c>
      <c r="J37" s="75">
        <v>91.964735277073203</v>
      </c>
      <c r="K37" s="75">
        <v>84.631240000000005</v>
      </c>
      <c r="L37" s="75">
        <v>0</v>
      </c>
      <c r="M37" s="24">
        <v>0</v>
      </c>
      <c r="N37" s="75">
        <v>84.631240000000005</v>
      </c>
      <c r="O37" s="22">
        <v>0.92807079684835603</v>
      </c>
      <c r="P37" s="22">
        <v>92.8070796848356</v>
      </c>
      <c r="Q37" s="23">
        <v>100</v>
      </c>
      <c r="R37" s="75">
        <v>4.67</v>
      </c>
      <c r="S37" s="75">
        <v>0</v>
      </c>
      <c r="T37" s="75">
        <v>104.67</v>
      </c>
      <c r="U37" s="22">
        <v>0.96913077293433603</v>
      </c>
      <c r="V37" s="22">
        <v>96.913077293433602</v>
      </c>
      <c r="W37" s="22">
        <f t="shared" si="0"/>
        <v>93.049210564142925</v>
      </c>
      <c r="X37" s="22">
        <f t="shared" si="1"/>
        <v>28</v>
      </c>
    </row>
    <row r="38" spans="1:24" x14ac:dyDescent="0.3">
      <c r="A38" s="17">
        <v>36</v>
      </c>
      <c r="B38" s="2">
        <v>2022210598</v>
      </c>
      <c r="C38" s="13" t="s">
        <v>169</v>
      </c>
      <c r="D38" s="2" t="s">
        <v>135</v>
      </c>
      <c r="E38" s="75">
        <v>93.292000000000002</v>
      </c>
      <c r="F38" s="23">
        <v>2</v>
      </c>
      <c r="G38" s="24">
        <v>0</v>
      </c>
      <c r="H38" s="75">
        <v>95.292000000000002</v>
      </c>
      <c r="I38" s="75">
        <v>0.90529255849744905</v>
      </c>
      <c r="J38" s="75">
        <v>90.529255849744899</v>
      </c>
      <c r="K38" s="75">
        <v>85.505539999999996</v>
      </c>
      <c r="L38" s="75">
        <v>0</v>
      </c>
      <c r="M38" s="24">
        <v>0</v>
      </c>
      <c r="N38" s="75">
        <v>85.505539999999996</v>
      </c>
      <c r="O38" s="22">
        <v>0.93765841836594799</v>
      </c>
      <c r="P38" s="22">
        <v>93.765841836594802</v>
      </c>
      <c r="Q38" s="23">
        <v>100</v>
      </c>
      <c r="R38" s="75">
        <v>0</v>
      </c>
      <c r="S38" s="75">
        <v>0</v>
      </c>
      <c r="T38" s="75">
        <v>100</v>
      </c>
      <c r="U38" s="22">
        <v>0.92589163364319804</v>
      </c>
      <c r="V38" s="22">
        <v>92.589163364319802</v>
      </c>
      <c r="W38" s="22">
        <f t="shared" si="0"/>
        <v>93.000856791997322</v>
      </c>
      <c r="X38" s="22">
        <f t="shared" si="1"/>
        <v>29</v>
      </c>
    </row>
    <row r="39" spans="1:24" x14ac:dyDescent="0.3">
      <c r="A39" s="17">
        <v>37</v>
      </c>
      <c r="B39" s="2">
        <v>2022210649</v>
      </c>
      <c r="C39" s="13" t="s">
        <v>170</v>
      </c>
      <c r="D39" s="2" t="s">
        <v>135</v>
      </c>
      <c r="E39" s="75">
        <v>93.691000000000003</v>
      </c>
      <c r="F39" s="23">
        <v>0.5</v>
      </c>
      <c r="G39" s="24">
        <v>0</v>
      </c>
      <c r="H39" s="75">
        <v>94.191000000000003</v>
      </c>
      <c r="I39" s="75">
        <v>0.89483284407330399</v>
      </c>
      <c r="J39" s="75">
        <v>89.483284407330402</v>
      </c>
      <c r="K39" s="75">
        <v>85.53125</v>
      </c>
      <c r="L39" s="75">
        <v>0</v>
      </c>
      <c r="M39" s="24">
        <v>0</v>
      </c>
      <c r="N39" s="75">
        <v>85.53125</v>
      </c>
      <c r="O39" s="22">
        <v>0.93794035562915001</v>
      </c>
      <c r="P39" s="22">
        <v>93.794035562914999</v>
      </c>
      <c r="Q39" s="23">
        <v>100</v>
      </c>
      <c r="R39" s="75">
        <v>0</v>
      </c>
      <c r="S39" s="75">
        <v>0</v>
      </c>
      <c r="T39" s="75">
        <v>100</v>
      </c>
      <c r="U39" s="22">
        <v>0.92589163364319804</v>
      </c>
      <c r="V39" s="22">
        <v>92.589163364319802</v>
      </c>
      <c r="W39" s="22">
        <f t="shared" si="0"/>
        <v>92.811398111938558</v>
      </c>
      <c r="X39" s="22">
        <f t="shared" si="1"/>
        <v>30</v>
      </c>
    </row>
    <row r="40" spans="1:24" x14ac:dyDescent="0.3">
      <c r="A40" s="17">
        <v>38</v>
      </c>
      <c r="B40" s="2">
        <v>2022210596</v>
      </c>
      <c r="C40" s="13" t="s">
        <v>171</v>
      </c>
      <c r="D40" s="2" t="s">
        <v>135</v>
      </c>
      <c r="E40" s="75">
        <v>93.215000000000003</v>
      </c>
      <c r="F40" s="23">
        <v>6.4</v>
      </c>
      <c r="G40" s="24">
        <v>0</v>
      </c>
      <c r="H40" s="75">
        <v>99.614999999999995</v>
      </c>
      <c r="I40" s="75">
        <v>0.94636190041895896</v>
      </c>
      <c r="J40" s="75">
        <v>94.636190041895901</v>
      </c>
      <c r="K40" s="75">
        <v>83.405540000000002</v>
      </c>
      <c r="L40" s="75">
        <v>0</v>
      </c>
      <c r="M40" s="24">
        <v>0</v>
      </c>
      <c r="N40" s="75">
        <v>83.405540000000002</v>
      </c>
      <c r="O40" s="22">
        <v>0.91462970375203601</v>
      </c>
      <c r="P40" s="22">
        <v>91.462970375203597</v>
      </c>
      <c r="Q40" s="23">
        <v>100</v>
      </c>
      <c r="R40" s="75">
        <v>2</v>
      </c>
      <c r="S40" s="75">
        <v>0</v>
      </c>
      <c r="T40" s="75">
        <v>102</v>
      </c>
      <c r="U40" s="22">
        <v>0.94440946631606204</v>
      </c>
      <c r="V40" s="22">
        <v>94.440946631606195</v>
      </c>
      <c r="W40" s="22">
        <f t="shared" si="0"/>
        <v>92.395411934182306</v>
      </c>
      <c r="X40" s="22">
        <f t="shared" si="1"/>
        <v>31</v>
      </c>
    </row>
    <row r="41" spans="1:24" x14ac:dyDescent="0.3">
      <c r="A41" s="17">
        <v>39</v>
      </c>
      <c r="B41" s="2">
        <v>2022210627</v>
      </c>
      <c r="C41" s="13" t="s">
        <v>172</v>
      </c>
      <c r="D41" s="2" t="s">
        <v>135</v>
      </c>
      <c r="E41" s="75">
        <v>93.403999999999996</v>
      </c>
      <c r="F41" s="23">
        <v>0</v>
      </c>
      <c r="G41" s="24">
        <v>0</v>
      </c>
      <c r="H41" s="75">
        <v>93.403999999999996</v>
      </c>
      <c r="I41" s="75">
        <v>0.88735619080191097</v>
      </c>
      <c r="J41" s="75">
        <v>88.7356190801911</v>
      </c>
      <c r="K41" s="75">
        <v>85.161739999999995</v>
      </c>
      <c r="L41" s="75">
        <v>0</v>
      </c>
      <c r="M41" s="24">
        <v>0</v>
      </c>
      <c r="N41" s="75">
        <v>85.161739999999995</v>
      </c>
      <c r="O41" s="22">
        <v>0.93388828880201302</v>
      </c>
      <c r="P41" s="22">
        <v>93.388828880201302</v>
      </c>
      <c r="Q41" s="23">
        <v>100</v>
      </c>
      <c r="R41" s="75">
        <v>0</v>
      </c>
      <c r="S41" s="75">
        <v>0</v>
      </c>
      <c r="T41" s="75">
        <v>100</v>
      </c>
      <c r="U41" s="22">
        <v>0.92589163364319804</v>
      </c>
      <c r="V41" s="22">
        <v>92.589163364319802</v>
      </c>
      <c r="W41" s="22">
        <f t="shared" si="0"/>
        <v>92.37822036861111</v>
      </c>
      <c r="X41" s="22">
        <f t="shared" si="1"/>
        <v>32</v>
      </c>
    </row>
    <row r="42" spans="1:24" x14ac:dyDescent="0.3">
      <c r="A42" s="17">
        <v>40</v>
      </c>
      <c r="B42" s="2">
        <v>2022210604</v>
      </c>
      <c r="C42" s="13" t="s">
        <v>173</v>
      </c>
      <c r="D42" s="2" t="s">
        <v>135</v>
      </c>
      <c r="E42" s="75">
        <v>93.733000000000004</v>
      </c>
      <c r="F42" s="23">
        <v>4</v>
      </c>
      <c r="G42" s="24">
        <v>0</v>
      </c>
      <c r="H42" s="75">
        <v>97.733000000000004</v>
      </c>
      <c r="I42" s="75">
        <v>0.92848253389194502</v>
      </c>
      <c r="J42" s="75">
        <v>92.848253389194497</v>
      </c>
      <c r="K42" s="75">
        <v>82.972160000000002</v>
      </c>
      <c r="L42" s="75">
        <v>0.1</v>
      </c>
      <c r="M42" s="24">
        <v>0</v>
      </c>
      <c r="N42" s="75">
        <v>83.072159999999997</v>
      </c>
      <c r="O42" s="22">
        <v>0.91097384047680396</v>
      </c>
      <c r="P42" s="22">
        <v>91.097384047680407</v>
      </c>
      <c r="Q42" s="23">
        <v>100</v>
      </c>
      <c r="R42" s="75">
        <v>2</v>
      </c>
      <c r="S42" s="75">
        <v>0</v>
      </c>
      <c r="T42" s="75">
        <v>102</v>
      </c>
      <c r="U42" s="22">
        <v>0.94440946631606204</v>
      </c>
      <c r="V42" s="22">
        <v>94.440946631606195</v>
      </c>
      <c r="W42" s="22">
        <f t="shared" si="0"/>
        <v>91.7819141743758</v>
      </c>
      <c r="X42" s="22">
        <f t="shared" si="1"/>
        <v>33</v>
      </c>
    </row>
    <row r="43" spans="1:24" x14ac:dyDescent="0.3">
      <c r="A43" s="17">
        <v>41</v>
      </c>
      <c r="B43" s="2">
        <v>2022210559</v>
      </c>
      <c r="C43" s="13" t="s">
        <v>174</v>
      </c>
      <c r="D43" s="2" t="s">
        <v>135</v>
      </c>
      <c r="E43" s="75">
        <v>93.361999999999995</v>
      </c>
      <c r="F43" s="23">
        <v>6</v>
      </c>
      <c r="G43" s="24">
        <v>0</v>
      </c>
      <c r="H43" s="75">
        <v>99.361999999999995</v>
      </c>
      <c r="I43" s="75">
        <v>0.94395835114619797</v>
      </c>
      <c r="J43" s="75">
        <v>94.3958351146198</v>
      </c>
      <c r="K43" s="75">
        <v>81.231260000000006</v>
      </c>
      <c r="L43" s="75">
        <v>0</v>
      </c>
      <c r="M43" s="24">
        <v>0</v>
      </c>
      <c r="N43" s="75">
        <v>81.231260000000006</v>
      </c>
      <c r="O43" s="22">
        <v>0.89078643060406504</v>
      </c>
      <c r="P43" s="22">
        <v>89.078643060406506</v>
      </c>
      <c r="Q43" s="23">
        <v>100</v>
      </c>
      <c r="R43" s="75">
        <v>6.67</v>
      </c>
      <c r="S43" s="75">
        <v>0</v>
      </c>
      <c r="T43" s="75">
        <v>106.67</v>
      </c>
      <c r="U43" s="22">
        <v>0.98764860560720003</v>
      </c>
      <c r="V43" s="22">
        <v>98.764860560719995</v>
      </c>
      <c r="W43" s="22">
        <f t="shared" si="0"/>
        <v>91.110703221280502</v>
      </c>
      <c r="X43" s="22">
        <f t="shared" si="1"/>
        <v>34</v>
      </c>
    </row>
    <row r="44" spans="1:24" x14ac:dyDescent="0.3">
      <c r="A44" s="17">
        <v>42</v>
      </c>
      <c r="B44" s="2">
        <v>2022210507</v>
      </c>
      <c r="C44" s="13" t="s">
        <v>175</v>
      </c>
      <c r="D44" s="2" t="s">
        <v>135</v>
      </c>
      <c r="E44" s="75">
        <v>93.221999999999994</v>
      </c>
      <c r="F44" s="23">
        <v>2</v>
      </c>
      <c r="G44" s="24">
        <v>0</v>
      </c>
      <c r="H44" s="75">
        <v>95.221999999999994</v>
      </c>
      <c r="I44" s="75">
        <v>0.90462754486467001</v>
      </c>
      <c r="J44" s="75">
        <v>90.462754486467006</v>
      </c>
      <c r="K44" s="75">
        <v>83.034999999999997</v>
      </c>
      <c r="L44" s="75">
        <v>0</v>
      </c>
      <c r="M44" s="24">
        <v>0</v>
      </c>
      <c r="N44" s="75">
        <v>83.034999999999997</v>
      </c>
      <c r="O44" s="22">
        <v>0.91056634188868402</v>
      </c>
      <c r="P44" s="22">
        <v>91.056634188868401</v>
      </c>
      <c r="Q44" s="23">
        <v>100</v>
      </c>
      <c r="R44" s="75">
        <v>0</v>
      </c>
      <c r="S44" s="75">
        <v>0</v>
      </c>
      <c r="T44" s="75">
        <v>100</v>
      </c>
      <c r="U44" s="22">
        <v>0.92589163364319804</v>
      </c>
      <c r="V44" s="22">
        <v>92.589163364319802</v>
      </c>
      <c r="W44" s="22">
        <f t="shared" si="0"/>
        <v>91.091111165933256</v>
      </c>
      <c r="X44" s="22">
        <f t="shared" si="1"/>
        <v>35</v>
      </c>
    </row>
    <row r="45" spans="1:24" x14ac:dyDescent="0.3">
      <c r="A45" s="17">
        <v>43</v>
      </c>
      <c r="B45" s="2">
        <v>2022210619</v>
      </c>
      <c r="C45" s="13" t="s">
        <v>176</v>
      </c>
      <c r="D45" s="2" t="s">
        <v>135</v>
      </c>
      <c r="E45" s="75">
        <v>93.424999999999997</v>
      </c>
      <c r="F45" s="23">
        <v>0</v>
      </c>
      <c r="G45" s="24">
        <v>0</v>
      </c>
      <c r="H45" s="75">
        <v>93.424999999999997</v>
      </c>
      <c r="I45" s="75">
        <v>0.88755569489174502</v>
      </c>
      <c r="J45" s="75">
        <v>88.755569489174505</v>
      </c>
      <c r="K45" s="75">
        <v>83.412480000000002</v>
      </c>
      <c r="L45" s="75">
        <v>0</v>
      </c>
      <c r="M45" s="24">
        <v>0</v>
      </c>
      <c r="N45" s="75">
        <v>83.412480000000002</v>
      </c>
      <c r="O45" s="22">
        <v>0.91470580817080704</v>
      </c>
      <c r="P45" s="22">
        <v>91.470580817080702</v>
      </c>
      <c r="Q45" s="23">
        <v>100</v>
      </c>
      <c r="R45" s="75">
        <v>0</v>
      </c>
      <c r="S45" s="75">
        <v>0</v>
      </c>
      <c r="T45" s="75">
        <v>100</v>
      </c>
      <c r="U45" s="22">
        <v>0.92589163364319804</v>
      </c>
      <c r="V45" s="22">
        <v>92.589163364319802</v>
      </c>
      <c r="W45" s="22">
        <f t="shared" si="0"/>
        <v>91.039436806223364</v>
      </c>
      <c r="X45" s="22">
        <f t="shared" si="1"/>
        <v>36</v>
      </c>
    </row>
    <row r="46" spans="1:24" x14ac:dyDescent="0.3">
      <c r="A46" s="17">
        <v>44</v>
      </c>
      <c r="B46" s="2">
        <v>2022210611</v>
      </c>
      <c r="C46" s="13" t="s">
        <v>177</v>
      </c>
      <c r="D46" s="2" t="s">
        <v>135</v>
      </c>
      <c r="E46" s="75">
        <v>93.887</v>
      </c>
      <c r="F46" s="23">
        <v>4</v>
      </c>
      <c r="G46" s="24">
        <v>0</v>
      </c>
      <c r="H46" s="75">
        <v>97.887</v>
      </c>
      <c r="I46" s="75">
        <v>0.92994556388406002</v>
      </c>
      <c r="J46" s="75">
        <v>92.994556388405996</v>
      </c>
      <c r="K46" s="75">
        <v>82.145809999999997</v>
      </c>
      <c r="L46" s="75">
        <v>0</v>
      </c>
      <c r="M46" s="24">
        <v>0</v>
      </c>
      <c r="N46" s="75">
        <v>82.145809999999997</v>
      </c>
      <c r="O46" s="22">
        <v>0.90081543581842405</v>
      </c>
      <c r="P46" s="22">
        <v>90.081543581842396</v>
      </c>
      <c r="Q46" s="23">
        <v>100</v>
      </c>
      <c r="R46" s="75">
        <v>0</v>
      </c>
      <c r="S46" s="75">
        <v>0</v>
      </c>
      <c r="T46" s="75">
        <v>100</v>
      </c>
      <c r="U46" s="22">
        <v>0.92589163364319804</v>
      </c>
      <c r="V46" s="22">
        <v>92.589163364319802</v>
      </c>
      <c r="W46" s="22">
        <f t="shared" si="0"/>
        <v>90.91490812140286</v>
      </c>
      <c r="X46" s="22">
        <f t="shared" si="1"/>
        <v>37</v>
      </c>
    </row>
    <row r="47" spans="1:24" x14ac:dyDescent="0.3">
      <c r="A47" s="17">
        <v>45</v>
      </c>
      <c r="B47" s="2">
        <v>2022210554</v>
      </c>
      <c r="C47" s="13" t="s">
        <v>178</v>
      </c>
      <c r="D47" s="2" t="s">
        <v>135</v>
      </c>
      <c r="E47" s="75">
        <v>93.221999999999994</v>
      </c>
      <c r="F47" s="23">
        <v>2</v>
      </c>
      <c r="G47" s="24">
        <v>0</v>
      </c>
      <c r="H47" s="75">
        <v>95.221999999999994</v>
      </c>
      <c r="I47" s="75">
        <v>0.90462754486467001</v>
      </c>
      <c r="J47" s="75">
        <v>90.462754486467006</v>
      </c>
      <c r="K47" s="75">
        <v>81.611080000000001</v>
      </c>
      <c r="L47" s="75">
        <v>0</v>
      </c>
      <c r="M47" s="24">
        <v>0</v>
      </c>
      <c r="N47" s="75">
        <v>81.611080000000001</v>
      </c>
      <c r="O47" s="22">
        <v>0.89495155745390198</v>
      </c>
      <c r="P47" s="22">
        <v>89.495155745390093</v>
      </c>
      <c r="Q47" s="23">
        <v>100</v>
      </c>
      <c r="R47" s="75">
        <v>0</v>
      </c>
      <c r="S47" s="75">
        <v>0</v>
      </c>
      <c r="T47" s="75">
        <v>100</v>
      </c>
      <c r="U47" s="22">
        <v>0.92589163364319804</v>
      </c>
      <c r="V47" s="22">
        <v>92.589163364319802</v>
      </c>
      <c r="W47" s="22">
        <f t="shared" si="0"/>
        <v>89.998076255498447</v>
      </c>
      <c r="X47" s="22">
        <f t="shared" si="1"/>
        <v>38</v>
      </c>
    </row>
    <row r="48" spans="1:24" x14ac:dyDescent="0.3">
      <c r="A48" s="17">
        <v>46</v>
      </c>
      <c r="B48" s="2">
        <v>2022210636</v>
      </c>
      <c r="C48" s="13" t="s">
        <v>179</v>
      </c>
      <c r="D48" s="2" t="s">
        <v>135</v>
      </c>
      <c r="E48" s="75">
        <v>93.438999999999993</v>
      </c>
      <c r="F48" s="23">
        <v>0</v>
      </c>
      <c r="G48" s="24">
        <v>0</v>
      </c>
      <c r="H48" s="75">
        <v>93.438999999999993</v>
      </c>
      <c r="I48" s="75">
        <v>0.88768869761830105</v>
      </c>
      <c r="J48" s="75">
        <v>88.768869761830103</v>
      </c>
      <c r="K48" s="75">
        <v>81.52355</v>
      </c>
      <c r="L48" s="75">
        <v>0</v>
      </c>
      <c r="M48" s="24">
        <v>0</v>
      </c>
      <c r="N48" s="75">
        <v>81.52355</v>
      </c>
      <c r="O48" s="22">
        <v>0.89399169869668405</v>
      </c>
      <c r="P48" s="22">
        <v>89.399169869668398</v>
      </c>
      <c r="Q48" s="23">
        <v>100</v>
      </c>
      <c r="R48" s="75">
        <v>0.5</v>
      </c>
      <c r="S48" s="75">
        <v>0</v>
      </c>
      <c r="T48" s="75">
        <v>100.5</v>
      </c>
      <c r="U48" s="22">
        <v>0.93052109181141396</v>
      </c>
      <c r="V48" s="22">
        <v>93.052109181141404</v>
      </c>
      <c r="W48" s="22">
        <f t="shared" si="0"/>
        <v>89.638403779248037</v>
      </c>
      <c r="X48" s="22">
        <f t="shared" si="1"/>
        <v>39</v>
      </c>
    </row>
    <row r="49" spans="1:24" x14ac:dyDescent="0.3">
      <c r="A49" s="17">
        <v>47</v>
      </c>
      <c r="B49" s="2">
        <v>2022210545</v>
      </c>
      <c r="C49" s="13" t="s">
        <v>180</v>
      </c>
      <c r="D49" s="2" t="s">
        <v>135</v>
      </c>
      <c r="E49" s="75">
        <v>93.691000000000003</v>
      </c>
      <c r="F49" s="23">
        <v>2</v>
      </c>
      <c r="G49" s="24">
        <v>0</v>
      </c>
      <c r="H49" s="75">
        <v>95.691000000000003</v>
      </c>
      <c r="I49" s="75">
        <v>0.90908313620429204</v>
      </c>
      <c r="J49" s="75">
        <v>90.908313620429197</v>
      </c>
      <c r="K49" s="75">
        <v>79.410529999999994</v>
      </c>
      <c r="L49" s="75">
        <v>0</v>
      </c>
      <c r="M49" s="24">
        <v>0</v>
      </c>
      <c r="N49" s="75">
        <v>79.410529999999994</v>
      </c>
      <c r="O49" s="22">
        <v>0.87082020605216603</v>
      </c>
      <c r="P49" s="22">
        <v>87.082020605216599</v>
      </c>
      <c r="Q49" s="23">
        <v>100</v>
      </c>
      <c r="R49" s="75">
        <v>8</v>
      </c>
      <c r="S49" s="75">
        <v>0</v>
      </c>
      <c r="T49" s="75">
        <v>108</v>
      </c>
      <c r="U49" s="22">
        <v>0.99996296433465404</v>
      </c>
      <c r="V49" s="22">
        <v>99.996296433465403</v>
      </c>
      <c r="W49" s="22">
        <f t="shared" si="0"/>
        <v>89.13870679108399</v>
      </c>
      <c r="X49" s="22">
        <f t="shared" si="1"/>
        <v>40</v>
      </c>
    </row>
    <row r="50" spans="1:24" x14ac:dyDescent="0.3">
      <c r="A50" s="17">
        <v>48</v>
      </c>
      <c r="B50" s="2">
        <v>2022210637</v>
      </c>
      <c r="C50" s="13" t="s">
        <v>181</v>
      </c>
      <c r="D50" s="2" t="s">
        <v>135</v>
      </c>
      <c r="E50" s="75">
        <v>93.313000000000002</v>
      </c>
      <c r="F50" s="23">
        <v>4.4000000000000004</v>
      </c>
      <c r="G50" s="24">
        <v>0</v>
      </c>
      <c r="H50" s="75">
        <v>97.71</v>
      </c>
      <c r="I50" s="75">
        <v>0.92829252999686496</v>
      </c>
      <c r="J50" s="75">
        <v>92.829252999686503</v>
      </c>
      <c r="K50" s="75">
        <v>77.56174</v>
      </c>
      <c r="L50" s="75">
        <v>0</v>
      </c>
      <c r="M50" s="24">
        <v>0</v>
      </c>
      <c r="N50" s="75">
        <v>77.56174</v>
      </c>
      <c r="O50" s="22">
        <v>0.850546274008806</v>
      </c>
      <c r="P50" s="22">
        <v>85.054627400880605</v>
      </c>
      <c r="Q50" s="23">
        <v>100</v>
      </c>
      <c r="R50" s="75">
        <v>1</v>
      </c>
      <c r="S50" s="75">
        <v>0</v>
      </c>
      <c r="T50" s="75">
        <v>101</v>
      </c>
      <c r="U50" s="22">
        <v>0.93515054997962999</v>
      </c>
      <c r="V50" s="22">
        <v>93.515054997963006</v>
      </c>
      <c r="W50" s="22">
        <f t="shared" si="0"/>
        <v>87.455595280350025</v>
      </c>
      <c r="X50" s="22">
        <f t="shared" si="1"/>
        <v>41</v>
      </c>
    </row>
  </sheetData>
  <autoFilter ref="A2:X50" xr:uid="{00000000-0009-0000-0000-000003000000}"/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"/>
  <sheetViews>
    <sheetView workbookViewId="0">
      <selection activeCell="G20" sqref="G20"/>
    </sheetView>
  </sheetViews>
  <sheetFormatPr defaultColWidth="9" defaultRowHeight="14" x14ac:dyDescent="0.3"/>
  <cols>
    <col min="1" max="2" width="9" style="1"/>
    <col min="3" max="3" width="18" style="1" customWidth="1"/>
    <col min="4" max="6" width="9" style="1"/>
    <col min="7" max="7" width="14.83203125" style="1" customWidth="1"/>
    <col min="8" max="8" width="23.83203125" style="1" customWidth="1"/>
    <col min="9" max="9" width="12.9140625" style="1"/>
    <col min="10" max="13" width="9" style="1"/>
    <col min="14" max="15" width="12.9140625" style="1"/>
    <col min="16" max="19" width="9" style="1"/>
    <col min="20" max="22" width="12.9140625" style="1"/>
    <col min="23" max="16384" width="9" style="1"/>
  </cols>
  <sheetData>
    <row r="1" spans="1:23" x14ac:dyDescent="0.3">
      <c r="A1" s="94" t="s">
        <v>12</v>
      </c>
      <c r="B1" s="95" t="s">
        <v>14</v>
      </c>
      <c r="C1" s="94" t="s">
        <v>15</v>
      </c>
      <c r="D1" s="95" t="s">
        <v>182</v>
      </c>
      <c r="E1" s="95"/>
      <c r="F1" s="95"/>
      <c r="G1" s="95"/>
      <c r="H1" s="95"/>
      <c r="I1" s="95"/>
      <c r="J1" s="95" t="s">
        <v>183</v>
      </c>
      <c r="K1" s="95"/>
      <c r="L1" s="95"/>
      <c r="M1" s="95"/>
      <c r="N1" s="95"/>
      <c r="O1" s="96"/>
      <c r="P1" s="97" t="s">
        <v>184</v>
      </c>
      <c r="Q1" s="97"/>
      <c r="R1" s="97"/>
      <c r="S1" s="97"/>
      <c r="T1" s="97"/>
      <c r="U1" s="97"/>
      <c r="V1" s="98" t="s">
        <v>19</v>
      </c>
      <c r="W1" s="94" t="s">
        <v>20</v>
      </c>
    </row>
    <row r="2" spans="1:23" x14ac:dyDescent="0.3">
      <c r="A2" s="94"/>
      <c r="B2" s="95"/>
      <c r="C2" s="94"/>
      <c r="D2" s="22" t="s">
        <v>21</v>
      </c>
      <c r="E2" s="22" t="s">
        <v>22</v>
      </c>
      <c r="F2" s="22" t="s">
        <v>23</v>
      </c>
      <c r="G2" s="22" t="s">
        <v>24</v>
      </c>
      <c r="H2" s="26" t="s">
        <v>25</v>
      </c>
      <c r="I2" s="22" t="s">
        <v>26</v>
      </c>
      <c r="J2" s="22" t="s">
        <v>21</v>
      </c>
      <c r="K2" s="22" t="s">
        <v>22</v>
      </c>
      <c r="L2" s="22" t="s">
        <v>23</v>
      </c>
      <c r="M2" s="22" t="s">
        <v>27</v>
      </c>
      <c r="N2" s="26" t="s">
        <v>28</v>
      </c>
      <c r="O2" s="40" t="s">
        <v>29</v>
      </c>
      <c r="P2" s="41" t="s">
        <v>21</v>
      </c>
      <c r="Q2" s="41" t="s">
        <v>22</v>
      </c>
      <c r="R2" s="41" t="s">
        <v>23</v>
      </c>
      <c r="S2" s="41" t="s">
        <v>30</v>
      </c>
      <c r="T2" s="42" t="s">
        <v>31</v>
      </c>
      <c r="U2" s="42" t="s">
        <v>32</v>
      </c>
      <c r="V2" s="99"/>
      <c r="W2" s="94"/>
    </row>
    <row r="3" spans="1:23" x14ac:dyDescent="0.3">
      <c r="A3" s="2">
        <v>1</v>
      </c>
      <c r="B3" s="22" t="s">
        <v>185</v>
      </c>
      <c r="C3" s="2" t="s">
        <v>186</v>
      </c>
      <c r="D3" s="22">
        <v>95.7</v>
      </c>
      <c r="E3" s="22">
        <v>13.4</v>
      </c>
      <c r="F3" s="22">
        <v>0</v>
      </c>
      <c r="G3" s="22">
        <v>109.1</v>
      </c>
      <c r="H3" s="26">
        <v>0.99001814882032702</v>
      </c>
      <c r="I3" s="22">
        <v>99.001814882032704</v>
      </c>
      <c r="J3" s="22">
        <v>89.54</v>
      </c>
      <c r="K3" s="22">
        <v>0</v>
      </c>
      <c r="L3" s="22">
        <v>0</v>
      </c>
      <c r="M3" s="22">
        <v>89.54</v>
      </c>
      <c r="N3" s="26">
        <v>0.98406418287723896</v>
      </c>
      <c r="O3" s="22">
        <v>98.406418287723895</v>
      </c>
      <c r="P3" s="73">
        <v>100</v>
      </c>
      <c r="Q3" s="73">
        <v>15.5</v>
      </c>
      <c r="R3" s="73">
        <v>0</v>
      </c>
      <c r="S3" s="73">
        <v>115.5</v>
      </c>
      <c r="T3" s="74">
        <v>1</v>
      </c>
      <c r="U3" s="44">
        <v>100</v>
      </c>
      <c r="V3" s="22">
        <v>98.684855777813297</v>
      </c>
      <c r="W3" s="2">
        <v>1</v>
      </c>
    </row>
    <row r="4" spans="1:23" x14ac:dyDescent="0.3">
      <c r="A4" s="2">
        <v>2</v>
      </c>
      <c r="B4" s="22" t="s">
        <v>187</v>
      </c>
      <c r="C4" s="2" t="s">
        <v>186</v>
      </c>
      <c r="D4" s="22">
        <v>96.4</v>
      </c>
      <c r="E4" s="22">
        <v>13.8</v>
      </c>
      <c r="F4" s="22">
        <v>0</v>
      </c>
      <c r="G4" s="22">
        <v>110.2</v>
      </c>
      <c r="H4" s="72">
        <v>1</v>
      </c>
      <c r="I4" s="22">
        <v>100</v>
      </c>
      <c r="J4" s="22">
        <v>87.58</v>
      </c>
      <c r="K4" s="22">
        <v>0</v>
      </c>
      <c r="L4" s="22">
        <v>0</v>
      </c>
      <c r="M4" s="22">
        <v>87.58</v>
      </c>
      <c r="N4" s="26">
        <v>0.96252335421474899</v>
      </c>
      <c r="O4" s="22">
        <v>96.252335421474896</v>
      </c>
      <c r="P4" s="22">
        <v>100</v>
      </c>
      <c r="Q4" s="22">
        <v>6.17</v>
      </c>
      <c r="R4" s="22">
        <v>0</v>
      </c>
      <c r="S4" s="22">
        <v>106.17</v>
      </c>
      <c r="T4" s="43">
        <v>0.91922077922077905</v>
      </c>
      <c r="U4" s="44">
        <v>91.922077922077904</v>
      </c>
      <c r="V4" s="22">
        <v>96.568842587240198</v>
      </c>
      <c r="W4" s="2">
        <v>2</v>
      </c>
    </row>
    <row r="5" spans="1:23" x14ac:dyDescent="0.3">
      <c r="A5" s="2">
        <v>3</v>
      </c>
      <c r="B5" s="22" t="s">
        <v>188</v>
      </c>
      <c r="C5" s="2" t="s">
        <v>186</v>
      </c>
      <c r="D5" s="22">
        <v>95.7</v>
      </c>
      <c r="E5" s="22">
        <v>0</v>
      </c>
      <c r="F5" s="22">
        <v>0</v>
      </c>
      <c r="G5" s="22">
        <v>95.7</v>
      </c>
      <c r="H5" s="26">
        <v>0.86842105263157898</v>
      </c>
      <c r="I5" s="22">
        <v>86.842105263157904</v>
      </c>
      <c r="J5" s="22">
        <v>90.99</v>
      </c>
      <c r="K5" s="22">
        <v>0</v>
      </c>
      <c r="L5" s="22">
        <v>0</v>
      </c>
      <c r="M5" s="22">
        <v>90.99</v>
      </c>
      <c r="N5" s="72">
        <v>1</v>
      </c>
      <c r="O5" s="22">
        <v>100</v>
      </c>
      <c r="P5" s="22">
        <v>100</v>
      </c>
      <c r="Q5" s="22">
        <v>0.5</v>
      </c>
      <c r="R5" s="22">
        <v>0</v>
      </c>
      <c r="S5" s="22">
        <v>100.5</v>
      </c>
      <c r="T5" s="43">
        <v>0.87012987012986998</v>
      </c>
      <c r="U5" s="44">
        <v>87.012987012986997</v>
      </c>
      <c r="V5" s="22">
        <v>96.0697197539303</v>
      </c>
      <c r="W5" s="2">
        <v>3</v>
      </c>
    </row>
    <row r="6" spans="1:23" x14ac:dyDescent="0.3">
      <c r="A6" s="2">
        <v>4</v>
      </c>
      <c r="B6" s="22" t="s">
        <v>189</v>
      </c>
      <c r="C6" s="2" t="s">
        <v>186</v>
      </c>
      <c r="D6" s="22">
        <v>95</v>
      </c>
      <c r="E6" s="22">
        <v>0.5</v>
      </c>
      <c r="F6" s="22">
        <v>0</v>
      </c>
      <c r="G6" s="22">
        <v>95.5</v>
      </c>
      <c r="H6" s="26">
        <v>0.86660617059891099</v>
      </c>
      <c r="I6" s="22">
        <v>86.660617059891095</v>
      </c>
      <c r="J6" s="22">
        <v>90.65</v>
      </c>
      <c r="K6" s="22">
        <v>0</v>
      </c>
      <c r="L6" s="22">
        <v>0</v>
      </c>
      <c r="M6" s="22">
        <v>90.65</v>
      </c>
      <c r="N6" s="26">
        <v>0.99626332564018005</v>
      </c>
      <c r="O6" s="22">
        <v>99.626332564018</v>
      </c>
      <c r="P6" s="22">
        <v>100</v>
      </c>
      <c r="Q6" s="22">
        <v>3.83</v>
      </c>
      <c r="R6" s="22">
        <v>0</v>
      </c>
      <c r="S6" s="22">
        <v>103.83</v>
      </c>
      <c r="T6" s="43">
        <v>0.89896103896103896</v>
      </c>
      <c r="U6" s="44">
        <v>89.896103896103895</v>
      </c>
      <c r="V6" s="22">
        <v>96.060166596401203</v>
      </c>
      <c r="W6" s="2">
        <v>4</v>
      </c>
    </row>
    <row r="7" spans="1:23" x14ac:dyDescent="0.3">
      <c r="A7" s="2">
        <v>5</v>
      </c>
      <c r="B7" s="22" t="s">
        <v>190</v>
      </c>
      <c r="C7" s="2" t="s">
        <v>186</v>
      </c>
      <c r="D7" s="22">
        <v>96.4</v>
      </c>
      <c r="E7" s="22">
        <v>6.33</v>
      </c>
      <c r="F7" s="22">
        <v>0</v>
      </c>
      <c r="G7" s="22">
        <v>102.73</v>
      </c>
      <c r="H7" s="26">
        <v>0.93221415607985503</v>
      </c>
      <c r="I7" s="22">
        <v>93.221415607985506</v>
      </c>
      <c r="J7" s="22">
        <v>87.24</v>
      </c>
      <c r="K7" s="22">
        <v>0.4</v>
      </c>
      <c r="L7" s="22">
        <v>0</v>
      </c>
      <c r="M7" s="22">
        <v>87.64</v>
      </c>
      <c r="N7" s="26">
        <v>0.96318276733706998</v>
      </c>
      <c r="O7" s="22">
        <v>96.318276733706995</v>
      </c>
      <c r="P7" s="22">
        <v>100</v>
      </c>
      <c r="Q7" s="22">
        <v>5.67</v>
      </c>
      <c r="R7" s="22">
        <v>0</v>
      </c>
      <c r="S7" s="22">
        <v>105.67</v>
      </c>
      <c r="T7" s="43">
        <v>0.91489177489177498</v>
      </c>
      <c r="U7" s="44">
        <v>91.489177489177493</v>
      </c>
      <c r="V7" s="22">
        <v>95.215994584109794</v>
      </c>
      <c r="W7" s="2">
        <v>5</v>
      </c>
    </row>
    <row r="8" spans="1:23" x14ac:dyDescent="0.3">
      <c r="A8" s="2">
        <v>6</v>
      </c>
      <c r="B8" s="22" t="s">
        <v>191</v>
      </c>
      <c r="C8" s="2" t="s">
        <v>186</v>
      </c>
      <c r="D8" s="22">
        <v>95.7</v>
      </c>
      <c r="E8" s="22">
        <v>2</v>
      </c>
      <c r="F8" s="22">
        <v>0</v>
      </c>
      <c r="G8" s="22">
        <v>97.7</v>
      </c>
      <c r="H8" s="26">
        <v>0.88656987295825795</v>
      </c>
      <c r="I8" s="22">
        <v>88.6569872958258</v>
      </c>
      <c r="J8" s="22">
        <v>87.58</v>
      </c>
      <c r="K8" s="22">
        <v>0</v>
      </c>
      <c r="L8" s="22">
        <v>0</v>
      </c>
      <c r="M8" s="22">
        <v>87.58</v>
      </c>
      <c r="N8" s="26">
        <v>0.96252335421474899</v>
      </c>
      <c r="O8" s="22">
        <v>96.252335421474896</v>
      </c>
      <c r="P8" s="22">
        <v>100</v>
      </c>
      <c r="Q8" s="22">
        <v>15.5</v>
      </c>
      <c r="R8" s="22">
        <v>0</v>
      </c>
      <c r="S8" s="22">
        <v>115.5</v>
      </c>
      <c r="T8" s="43">
        <v>1</v>
      </c>
      <c r="U8" s="44">
        <v>100</v>
      </c>
      <c r="V8" s="22">
        <v>95.108032254197596</v>
      </c>
      <c r="W8" s="2">
        <v>6</v>
      </c>
    </row>
    <row r="9" spans="1:23" x14ac:dyDescent="0.3">
      <c r="A9" s="2">
        <v>7</v>
      </c>
      <c r="B9" s="22" t="s">
        <v>192</v>
      </c>
      <c r="C9" s="2" t="s">
        <v>186</v>
      </c>
      <c r="D9" s="22">
        <v>95.7</v>
      </c>
      <c r="E9" s="22">
        <v>8.734</v>
      </c>
      <c r="F9" s="22">
        <v>0</v>
      </c>
      <c r="G9" s="22">
        <v>104.434</v>
      </c>
      <c r="H9" s="26">
        <v>0.94767695099818505</v>
      </c>
      <c r="I9" s="22">
        <v>94.767695099818496</v>
      </c>
      <c r="J9" s="22">
        <v>87.56</v>
      </c>
      <c r="K9" s="22">
        <v>0</v>
      </c>
      <c r="L9" s="22">
        <v>0</v>
      </c>
      <c r="M9" s="22">
        <v>87.56</v>
      </c>
      <c r="N9" s="26">
        <v>0.96230354984064204</v>
      </c>
      <c r="O9" s="22">
        <v>96.230354984064206</v>
      </c>
      <c r="P9" s="22">
        <v>100</v>
      </c>
      <c r="Q9" s="22">
        <v>1.5</v>
      </c>
      <c r="R9" s="22">
        <v>0</v>
      </c>
      <c r="S9" s="22">
        <v>101.5</v>
      </c>
      <c r="T9" s="43">
        <v>0.87878787878787901</v>
      </c>
      <c r="U9" s="44">
        <v>87.878787878787904</v>
      </c>
      <c r="V9" s="22">
        <v>95.102666296687403</v>
      </c>
      <c r="W9" s="2">
        <v>7</v>
      </c>
    </row>
    <row r="10" spans="1:23" x14ac:dyDescent="0.3">
      <c r="A10" s="2">
        <v>8</v>
      </c>
      <c r="B10" s="22" t="s">
        <v>193</v>
      </c>
      <c r="C10" s="2" t="s">
        <v>186</v>
      </c>
      <c r="D10" s="22">
        <v>95.4</v>
      </c>
      <c r="E10" s="22">
        <v>2</v>
      </c>
      <c r="F10" s="22">
        <v>0</v>
      </c>
      <c r="G10" s="22">
        <v>97.4</v>
      </c>
      <c r="H10" s="26">
        <v>0.88384754990925596</v>
      </c>
      <c r="I10" s="22">
        <v>88.3847549909256</v>
      </c>
      <c r="J10" s="22">
        <v>89.09</v>
      </c>
      <c r="K10" s="22">
        <v>0</v>
      </c>
      <c r="L10" s="22">
        <v>0</v>
      </c>
      <c r="M10" s="22">
        <v>89.09</v>
      </c>
      <c r="N10" s="26">
        <v>0.97911858445983102</v>
      </c>
      <c r="O10" s="22">
        <v>97.9118584459831</v>
      </c>
      <c r="P10" s="22">
        <v>100</v>
      </c>
      <c r="Q10" s="22">
        <v>1</v>
      </c>
      <c r="R10" s="22">
        <v>0</v>
      </c>
      <c r="S10" s="22">
        <v>101</v>
      </c>
      <c r="T10" s="43">
        <v>0.87445887445887405</v>
      </c>
      <c r="U10" s="44">
        <v>87.445887445887493</v>
      </c>
      <c r="V10" s="22">
        <v>94.959840654961994</v>
      </c>
      <c r="W10" s="2">
        <v>8</v>
      </c>
    </row>
    <row r="11" spans="1:23" x14ac:dyDescent="0.3">
      <c r="A11" s="2">
        <v>9</v>
      </c>
      <c r="B11" s="22" t="s">
        <v>194</v>
      </c>
      <c r="C11" s="2" t="s">
        <v>186</v>
      </c>
      <c r="D11" s="22">
        <v>95.7</v>
      </c>
      <c r="E11" s="22">
        <v>9.4700000000000006</v>
      </c>
      <c r="F11" s="22">
        <v>0</v>
      </c>
      <c r="G11" s="22">
        <v>105.17</v>
      </c>
      <c r="H11" s="26">
        <v>0.95435571687840304</v>
      </c>
      <c r="I11" s="22">
        <v>95.435571687840294</v>
      </c>
      <c r="J11" s="22">
        <v>86.1</v>
      </c>
      <c r="K11" s="22">
        <v>0</v>
      </c>
      <c r="L11" s="22">
        <v>0</v>
      </c>
      <c r="M11" s="22">
        <v>86.1</v>
      </c>
      <c r="N11" s="26">
        <v>0.94625783053082801</v>
      </c>
      <c r="O11" s="22">
        <v>94.625783053082799</v>
      </c>
      <c r="P11" s="22">
        <v>100</v>
      </c>
      <c r="Q11" s="22">
        <v>6.17</v>
      </c>
      <c r="R11" s="22">
        <v>0</v>
      </c>
      <c r="S11" s="22">
        <v>106.17</v>
      </c>
      <c r="T11" s="43">
        <v>0.91922077922077905</v>
      </c>
      <c r="U11" s="44">
        <v>91.922077922077904</v>
      </c>
      <c r="V11" s="22">
        <v>94.517370266933796</v>
      </c>
      <c r="W11" s="2">
        <v>9</v>
      </c>
    </row>
    <row r="12" spans="1:23" x14ac:dyDescent="0.3">
      <c r="A12" s="2">
        <v>10</v>
      </c>
      <c r="B12" s="22" t="s">
        <v>195</v>
      </c>
      <c r="C12" s="2" t="s">
        <v>186</v>
      </c>
      <c r="D12" s="22">
        <v>93.6</v>
      </c>
      <c r="E12" s="22">
        <v>5.67</v>
      </c>
      <c r="F12" s="22">
        <v>0</v>
      </c>
      <c r="G12" s="22">
        <v>99.27</v>
      </c>
      <c r="H12" s="26">
        <v>0.90081669691470001</v>
      </c>
      <c r="I12" s="22">
        <v>90.081669691469997</v>
      </c>
      <c r="J12" s="22">
        <v>87.09</v>
      </c>
      <c r="K12" s="22">
        <v>0</v>
      </c>
      <c r="L12" s="22">
        <v>0</v>
      </c>
      <c r="M12" s="22">
        <v>87.09</v>
      </c>
      <c r="N12" s="26">
        <v>0.95713814704912603</v>
      </c>
      <c r="O12" s="22">
        <v>95.713814704912593</v>
      </c>
      <c r="P12" s="22">
        <v>100</v>
      </c>
      <c r="Q12" s="22">
        <v>7.67</v>
      </c>
      <c r="R12" s="22">
        <v>0</v>
      </c>
      <c r="S12" s="22">
        <v>107.67</v>
      </c>
      <c r="T12" s="43">
        <v>0.93220779220779204</v>
      </c>
      <c r="U12" s="44">
        <v>93.220779220779207</v>
      </c>
      <c r="V12" s="22">
        <v>94.338082153810802</v>
      </c>
      <c r="W12" s="2">
        <v>10</v>
      </c>
    </row>
    <row r="13" spans="1:23" x14ac:dyDescent="0.3">
      <c r="A13" s="2">
        <v>11</v>
      </c>
      <c r="B13" s="22" t="s">
        <v>196</v>
      </c>
      <c r="C13" s="2" t="s">
        <v>186</v>
      </c>
      <c r="D13" s="22">
        <v>95.7</v>
      </c>
      <c r="E13" s="22">
        <v>4</v>
      </c>
      <c r="F13" s="22">
        <v>0</v>
      </c>
      <c r="G13" s="22">
        <v>99.7</v>
      </c>
      <c r="H13" s="26">
        <v>0.90471869328493604</v>
      </c>
      <c r="I13" s="22">
        <v>90.471869328493696</v>
      </c>
      <c r="J13" s="22">
        <v>87.37</v>
      </c>
      <c r="K13" s="22">
        <v>1.2500000000000001E-2</v>
      </c>
      <c r="L13" s="22">
        <v>0</v>
      </c>
      <c r="M13" s="22">
        <v>87.382499999999993</v>
      </c>
      <c r="N13" s="26">
        <v>0.96035278602044205</v>
      </c>
      <c r="O13" s="22">
        <v>96.035278602044201</v>
      </c>
      <c r="P13" s="22">
        <v>100</v>
      </c>
      <c r="Q13" s="22">
        <v>0.5</v>
      </c>
      <c r="R13" s="22">
        <v>0</v>
      </c>
      <c r="S13" s="22">
        <v>100.5</v>
      </c>
      <c r="T13" s="43">
        <v>0.87012987012986998</v>
      </c>
      <c r="U13" s="44">
        <v>87.012987012986997</v>
      </c>
      <c r="V13" s="22">
        <v>94.0203675884284</v>
      </c>
      <c r="W13" s="2">
        <v>11</v>
      </c>
    </row>
    <row r="14" spans="1:23" x14ac:dyDescent="0.3">
      <c r="A14" s="2">
        <v>12</v>
      </c>
      <c r="B14" s="22" t="s">
        <v>197</v>
      </c>
      <c r="C14" s="2" t="s">
        <v>186</v>
      </c>
      <c r="D14" s="22">
        <v>95.7</v>
      </c>
      <c r="E14" s="22">
        <v>4</v>
      </c>
      <c r="F14" s="22">
        <v>0</v>
      </c>
      <c r="G14" s="22">
        <v>99.7</v>
      </c>
      <c r="H14" s="26">
        <v>0.90471869328493604</v>
      </c>
      <c r="I14" s="22">
        <v>90.471869328493696</v>
      </c>
      <c r="J14" s="22">
        <v>86.04</v>
      </c>
      <c r="K14" s="22">
        <v>0</v>
      </c>
      <c r="L14" s="22">
        <v>0</v>
      </c>
      <c r="M14" s="22">
        <v>86.04</v>
      </c>
      <c r="N14" s="26">
        <v>0.94559841740850703</v>
      </c>
      <c r="O14" s="22">
        <v>94.5598417408507</v>
      </c>
      <c r="P14" s="22">
        <v>100</v>
      </c>
      <c r="Q14" s="22">
        <v>12</v>
      </c>
      <c r="R14" s="22">
        <v>0</v>
      </c>
      <c r="S14" s="22">
        <v>112</v>
      </c>
      <c r="T14" s="43">
        <v>0.96969696969696995</v>
      </c>
      <c r="U14" s="44">
        <v>96.969696969696997</v>
      </c>
      <c r="V14" s="22">
        <v>93.983232781263894</v>
      </c>
      <c r="W14" s="2">
        <v>12</v>
      </c>
    </row>
    <row r="15" spans="1:23" x14ac:dyDescent="0.3">
      <c r="A15" s="2">
        <v>13</v>
      </c>
      <c r="B15" s="22" t="s">
        <v>198</v>
      </c>
      <c r="C15" s="2" t="s">
        <v>186</v>
      </c>
      <c r="D15" s="22">
        <v>95.1</v>
      </c>
      <c r="E15" s="22">
        <v>4.5</v>
      </c>
      <c r="F15" s="22">
        <v>0</v>
      </c>
      <c r="G15" s="22">
        <v>99.6</v>
      </c>
      <c r="H15" s="26">
        <v>0.90381125226860204</v>
      </c>
      <c r="I15" s="22">
        <v>90.381125226860206</v>
      </c>
      <c r="J15" s="22">
        <v>86.99</v>
      </c>
      <c r="K15" s="22">
        <v>0</v>
      </c>
      <c r="L15" s="22">
        <v>0</v>
      </c>
      <c r="M15" s="22">
        <v>86.99</v>
      </c>
      <c r="N15" s="26">
        <v>0.95603912517859102</v>
      </c>
      <c r="O15" s="22">
        <v>95.603912517859101</v>
      </c>
      <c r="P15" s="22">
        <v>100</v>
      </c>
      <c r="Q15" s="22">
        <v>0.5</v>
      </c>
      <c r="R15" s="22">
        <v>0</v>
      </c>
      <c r="S15" s="22">
        <v>100.5</v>
      </c>
      <c r="T15" s="43">
        <v>0.87012987012986998</v>
      </c>
      <c r="U15" s="44">
        <v>87.012987012986997</v>
      </c>
      <c r="V15" s="22">
        <v>93.700262509172106</v>
      </c>
      <c r="W15" s="2">
        <v>13</v>
      </c>
    </row>
    <row r="16" spans="1:23" x14ac:dyDescent="0.3">
      <c r="A16" s="2">
        <v>14</v>
      </c>
      <c r="B16" s="22" t="s">
        <v>199</v>
      </c>
      <c r="C16" s="2" t="s">
        <v>186</v>
      </c>
      <c r="D16" s="22">
        <v>95.7</v>
      </c>
      <c r="E16" s="22">
        <v>6.13</v>
      </c>
      <c r="F16" s="22">
        <v>0</v>
      </c>
      <c r="G16" s="22">
        <v>101.83</v>
      </c>
      <c r="H16" s="26">
        <v>0.92404718693284904</v>
      </c>
      <c r="I16" s="22">
        <v>92.404718693284906</v>
      </c>
      <c r="J16" s="22">
        <v>85.26</v>
      </c>
      <c r="K16" s="22">
        <v>0</v>
      </c>
      <c r="L16" s="22">
        <v>0</v>
      </c>
      <c r="M16" s="22">
        <v>85.26</v>
      </c>
      <c r="N16" s="26">
        <v>0.93702604681833201</v>
      </c>
      <c r="O16" s="22">
        <v>93.702604681833193</v>
      </c>
      <c r="P16" s="22">
        <v>100</v>
      </c>
      <c r="Q16" s="22">
        <v>8.5</v>
      </c>
      <c r="R16" s="22">
        <v>0</v>
      </c>
      <c r="S16" s="22">
        <v>108.5</v>
      </c>
      <c r="T16" s="43">
        <v>0.939393939393939</v>
      </c>
      <c r="U16" s="44">
        <v>93.939393939393895</v>
      </c>
      <c r="V16" s="22">
        <v>93.466706409879606</v>
      </c>
      <c r="W16" s="2">
        <v>14</v>
      </c>
    </row>
    <row r="17" spans="1:23" x14ac:dyDescent="0.3">
      <c r="A17" s="2">
        <v>15</v>
      </c>
      <c r="B17" s="22" t="s">
        <v>200</v>
      </c>
      <c r="C17" s="2" t="s">
        <v>186</v>
      </c>
      <c r="D17" s="22">
        <v>95.7</v>
      </c>
      <c r="E17" s="22">
        <v>0</v>
      </c>
      <c r="F17" s="22">
        <v>0</v>
      </c>
      <c r="G17" s="22">
        <v>95.7</v>
      </c>
      <c r="H17" s="26">
        <v>0.86842105263157898</v>
      </c>
      <c r="I17" s="22">
        <v>86.842105263157904</v>
      </c>
      <c r="J17" s="22">
        <v>87.52</v>
      </c>
      <c r="K17" s="22">
        <v>0</v>
      </c>
      <c r="L17" s="22">
        <v>0</v>
      </c>
      <c r="M17" s="22">
        <v>87.52</v>
      </c>
      <c r="N17" s="26">
        <v>0.96186394109242801</v>
      </c>
      <c r="O17" s="22">
        <v>96.186394109242798</v>
      </c>
      <c r="P17" s="22">
        <v>100</v>
      </c>
      <c r="Q17" s="22">
        <v>0.5</v>
      </c>
      <c r="R17" s="22">
        <v>0</v>
      </c>
      <c r="S17" s="22">
        <v>100.5</v>
      </c>
      <c r="T17" s="43">
        <v>0.87012987012986998</v>
      </c>
      <c r="U17" s="44">
        <v>87.012987012986997</v>
      </c>
      <c r="V17" s="22">
        <v>93.400195630400205</v>
      </c>
      <c r="W17" s="2">
        <v>15</v>
      </c>
    </row>
    <row r="18" spans="1:23" x14ac:dyDescent="0.3">
      <c r="A18" s="2">
        <v>16</v>
      </c>
      <c r="B18" s="22" t="s">
        <v>201</v>
      </c>
      <c r="C18" s="2" t="s">
        <v>186</v>
      </c>
      <c r="D18" s="22">
        <v>95</v>
      </c>
      <c r="E18" s="22">
        <v>3</v>
      </c>
      <c r="F18" s="22">
        <v>0</v>
      </c>
      <c r="G18" s="22">
        <v>98</v>
      </c>
      <c r="H18" s="26">
        <v>0.88929219600725995</v>
      </c>
      <c r="I18" s="22">
        <v>88.929219600726</v>
      </c>
      <c r="J18" s="22">
        <v>86.4</v>
      </c>
      <c r="K18" s="22">
        <v>0</v>
      </c>
      <c r="L18" s="22">
        <v>0</v>
      </c>
      <c r="M18" s="22">
        <v>86.4</v>
      </c>
      <c r="N18" s="26">
        <v>0.94955489614243305</v>
      </c>
      <c r="O18" s="22">
        <v>94.955489614243305</v>
      </c>
      <c r="P18" s="22">
        <v>100</v>
      </c>
      <c r="Q18" s="22">
        <v>3</v>
      </c>
      <c r="R18" s="22">
        <v>0</v>
      </c>
      <c r="S18" s="22">
        <v>103</v>
      </c>
      <c r="T18" s="43">
        <v>0.891774891774892</v>
      </c>
      <c r="U18" s="44">
        <v>89.177489177489207</v>
      </c>
      <c r="V18" s="22">
        <v>93.172435567864497</v>
      </c>
      <c r="W18" s="2">
        <v>16</v>
      </c>
    </row>
    <row r="19" spans="1:23" x14ac:dyDescent="0.3">
      <c r="A19" s="2">
        <v>17</v>
      </c>
      <c r="B19" s="22" t="s">
        <v>202</v>
      </c>
      <c r="C19" s="2" t="s">
        <v>186</v>
      </c>
      <c r="D19" s="22">
        <v>95</v>
      </c>
      <c r="E19" s="22">
        <v>2</v>
      </c>
      <c r="F19" s="22">
        <v>0</v>
      </c>
      <c r="G19" s="22">
        <v>97</v>
      </c>
      <c r="H19" s="26">
        <v>0.88021778584391996</v>
      </c>
      <c r="I19" s="22">
        <v>88.021778584391996</v>
      </c>
      <c r="J19" s="22">
        <v>85.49</v>
      </c>
      <c r="K19" s="22">
        <v>0</v>
      </c>
      <c r="L19" s="22">
        <v>0</v>
      </c>
      <c r="M19" s="22">
        <v>85.49</v>
      </c>
      <c r="N19" s="26">
        <v>0.93955379712056297</v>
      </c>
      <c r="O19" s="22">
        <v>93.955379712056299</v>
      </c>
      <c r="P19" s="22">
        <v>100</v>
      </c>
      <c r="Q19" s="22">
        <v>5.17</v>
      </c>
      <c r="R19" s="22">
        <v>0</v>
      </c>
      <c r="S19" s="22">
        <v>105.17</v>
      </c>
      <c r="T19" s="43">
        <v>0.91056277056277102</v>
      </c>
      <c r="U19" s="44">
        <v>91.056277056277096</v>
      </c>
      <c r="V19" s="22">
        <v>92.478749220945502</v>
      </c>
      <c r="W19" s="2">
        <v>17</v>
      </c>
    </row>
    <row r="20" spans="1:23" x14ac:dyDescent="0.3">
      <c r="A20" s="2">
        <v>18</v>
      </c>
      <c r="B20" s="22" t="s">
        <v>203</v>
      </c>
      <c r="C20" s="2" t="s">
        <v>186</v>
      </c>
      <c r="D20" s="22">
        <v>95</v>
      </c>
      <c r="E20" s="22">
        <v>10.4</v>
      </c>
      <c r="F20" s="22">
        <v>0</v>
      </c>
      <c r="G20" s="22">
        <v>105.4</v>
      </c>
      <c r="H20" s="26">
        <v>0.95644283121597096</v>
      </c>
      <c r="I20" s="22">
        <v>95.644283121597098</v>
      </c>
      <c r="J20" s="22">
        <v>82.93</v>
      </c>
      <c r="K20" s="22">
        <v>0</v>
      </c>
      <c r="L20" s="22">
        <v>0</v>
      </c>
      <c r="M20" s="22">
        <v>82.93</v>
      </c>
      <c r="N20" s="26">
        <v>0.91141883723486095</v>
      </c>
      <c r="O20" s="22">
        <v>91.141883723486103</v>
      </c>
      <c r="P20" s="22">
        <v>100</v>
      </c>
      <c r="Q20" s="22">
        <v>5.67</v>
      </c>
      <c r="R20" s="22">
        <v>0</v>
      </c>
      <c r="S20" s="22">
        <v>105.67</v>
      </c>
      <c r="T20" s="43">
        <v>0.91489177489177498</v>
      </c>
      <c r="U20" s="44">
        <v>91.489177489177493</v>
      </c>
      <c r="V20" s="22">
        <v>92.077092979677403</v>
      </c>
      <c r="W20" s="2">
        <v>18</v>
      </c>
    </row>
    <row r="21" spans="1:23" x14ac:dyDescent="0.3">
      <c r="A21" s="2">
        <v>19</v>
      </c>
      <c r="B21" s="22" t="s">
        <v>204</v>
      </c>
      <c r="C21" s="2" t="s">
        <v>186</v>
      </c>
      <c r="D21" s="22">
        <v>95.7</v>
      </c>
      <c r="E21" s="22">
        <v>0</v>
      </c>
      <c r="F21" s="22">
        <v>0</v>
      </c>
      <c r="G21" s="22">
        <v>95.7</v>
      </c>
      <c r="H21" s="26">
        <v>0.86842105263157898</v>
      </c>
      <c r="I21" s="22">
        <v>86.842105263157904</v>
      </c>
      <c r="J21" s="22">
        <v>84.38</v>
      </c>
      <c r="K21" s="22">
        <v>0</v>
      </c>
      <c r="L21" s="22">
        <v>0</v>
      </c>
      <c r="M21" s="22">
        <v>84.38</v>
      </c>
      <c r="N21" s="26">
        <v>0.92735465435762199</v>
      </c>
      <c r="O21" s="22">
        <v>92.735465435762194</v>
      </c>
      <c r="P21" s="22">
        <v>100</v>
      </c>
      <c r="Q21" s="22">
        <v>8.5</v>
      </c>
      <c r="R21" s="22">
        <v>0</v>
      </c>
      <c r="S21" s="22">
        <v>108.5</v>
      </c>
      <c r="T21" s="43">
        <v>0.939393939393939</v>
      </c>
      <c r="U21" s="44">
        <v>93.939393939393895</v>
      </c>
      <c r="V21" s="22">
        <v>91.677186251604496</v>
      </c>
      <c r="W21" s="2">
        <v>19</v>
      </c>
    </row>
    <row r="22" spans="1:23" x14ac:dyDescent="0.3">
      <c r="A22" s="2">
        <v>20</v>
      </c>
      <c r="B22" s="22" t="s">
        <v>205</v>
      </c>
      <c r="C22" s="2" t="s">
        <v>186</v>
      </c>
      <c r="D22" s="22">
        <v>95.7</v>
      </c>
      <c r="E22" s="22">
        <v>0</v>
      </c>
      <c r="F22" s="22">
        <v>0</v>
      </c>
      <c r="G22" s="22">
        <v>95.7</v>
      </c>
      <c r="H22" s="26">
        <v>0.86842105263157898</v>
      </c>
      <c r="I22" s="22">
        <v>86.842105263157904</v>
      </c>
      <c r="J22" s="22">
        <v>84.42</v>
      </c>
      <c r="K22" s="22">
        <v>0</v>
      </c>
      <c r="L22" s="22">
        <v>0</v>
      </c>
      <c r="M22" s="22">
        <v>84.42</v>
      </c>
      <c r="N22" s="26">
        <v>0.92779426310583601</v>
      </c>
      <c r="O22" s="22">
        <v>92.779426310583602</v>
      </c>
      <c r="P22" s="22">
        <v>100</v>
      </c>
      <c r="Q22" s="22">
        <v>4.33</v>
      </c>
      <c r="R22" s="22">
        <v>0</v>
      </c>
      <c r="S22" s="22">
        <v>104.33</v>
      </c>
      <c r="T22" s="43">
        <v>0.90329004329004303</v>
      </c>
      <c r="U22" s="44">
        <v>90.329004329004306</v>
      </c>
      <c r="V22" s="22">
        <v>91.346919902940499</v>
      </c>
      <c r="W22" s="2">
        <v>20</v>
      </c>
    </row>
    <row r="23" spans="1:23" x14ac:dyDescent="0.3">
      <c r="A23" s="2">
        <v>21</v>
      </c>
      <c r="B23" s="22" t="s">
        <v>206</v>
      </c>
      <c r="C23" s="2" t="s">
        <v>186</v>
      </c>
      <c r="D23" s="22">
        <v>95.7</v>
      </c>
      <c r="E23" s="22">
        <v>0</v>
      </c>
      <c r="F23" s="22">
        <v>0</v>
      </c>
      <c r="G23" s="22">
        <v>95.7</v>
      </c>
      <c r="H23" s="26">
        <v>0.86842105263157898</v>
      </c>
      <c r="I23" s="22">
        <v>86.842105263157904</v>
      </c>
      <c r="J23" s="22">
        <v>84.38</v>
      </c>
      <c r="K23" s="22">
        <v>0</v>
      </c>
      <c r="L23" s="22">
        <v>0</v>
      </c>
      <c r="M23" s="22">
        <v>84.38</v>
      </c>
      <c r="N23" s="26">
        <v>0.92735465435762199</v>
      </c>
      <c r="O23" s="22">
        <v>92.735465435762194</v>
      </c>
      <c r="P23" s="22">
        <v>100</v>
      </c>
      <c r="Q23" s="22">
        <v>0.5</v>
      </c>
      <c r="R23" s="22">
        <v>0</v>
      </c>
      <c r="S23" s="22">
        <v>100.5</v>
      </c>
      <c r="T23" s="43">
        <v>0.87012987012986998</v>
      </c>
      <c r="U23" s="44">
        <v>87.012987012986997</v>
      </c>
      <c r="V23" s="22">
        <v>90.984545558963802</v>
      </c>
      <c r="W23" s="2">
        <v>21</v>
      </c>
    </row>
    <row r="24" spans="1:23" x14ac:dyDescent="0.3">
      <c r="A24" s="2">
        <v>22</v>
      </c>
      <c r="B24" s="22" t="s">
        <v>207</v>
      </c>
      <c r="C24" s="2" t="s">
        <v>186</v>
      </c>
      <c r="D24" s="22">
        <v>95</v>
      </c>
      <c r="E24" s="22">
        <v>3</v>
      </c>
      <c r="F24" s="22">
        <v>0</v>
      </c>
      <c r="G24" s="22">
        <v>98</v>
      </c>
      <c r="H24" s="26">
        <v>0.88929219600725995</v>
      </c>
      <c r="I24" s="22">
        <v>88.929219600726</v>
      </c>
      <c r="J24" s="22">
        <v>82.58</v>
      </c>
      <c r="K24" s="22">
        <v>0</v>
      </c>
      <c r="L24" s="22">
        <v>0</v>
      </c>
      <c r="M24" s="22">
        <v>82.58</v>
      </c>
      <c r="N24" s="26">
        <v>0.90757226068798802</v>
      </c>
      <c r="O24" s="22">
        <v>90.757226068798801</v>
      </c>
      <c r="P24" s="22">
        <v>100</v>
      </c>
      <c r="Q24" s="22">
        <v>5.17</v>
      </c>
      <c r="R24" s="22">
        <v>0</v>
      </c>
      <c r="S24" s="22">
        <v>105.17</v>
      </c>
      <c r="T24" s="43">
        <v>0.91056277056277102</v>
      </c>
      <c r="U24" s="44">
        <v>91.056277056277096</v>
      </c>
      <c r="V24" s="22">
        <v>90.421529873932002</v>
      </c>
      <c r="W24" s="2">
        <v>22</v>
      </c>
    </row>
    <row r="25" spans="1:23" x14ac:dyDescent="0.3">
      <c r="A25" s="2">
        <v>23</v>
      </c>
      <c r="B25" s="22" t="s">
        <v>208</v>
      </c>
      <c r="C25" s="2" t="s">
        <v>186</v>
      </c>
      <c r="D25" s="22">
        <v>95.7</v>
      </c>
      <c r="E25" s="22">
        <v>2</v>
      </c>
      <c r="F25" s="22">
        <v>0</v>
      </c>
      <c r="G25" s="22">
        <v>97.7</v>
      </c>
      <c r="H25" s="26">
        <v>0.88656987295825795</v>
      </c>
      <c r="I25" s="22">
        <v>88.6569872958258</v>
      </c>
      <c r="J25" s="22">
        <v>81.62</v>
      </c>
      <c r="K25" s="22">
        <v>0</v>
      </c>
      <c r="L25" s="22">
        <v>0</v>
      </c>
      <c r="M25" s="22">
        <v>81.62</v>
      </c>
      <c r="N25" s="26">
        <v>0.89702165073085005</v>
      </c>
      <c r="O25" s="22">
        <v>89.702165073084998</v>
      </c>
      <c r="P25" s="22">
        <v>100</v>
      </c>
      <c r="Q25" s="22">
        <v>8.5</v>
      </c>
      <c r="R25" s="22">
        <v>0</v>
      </c>
      <c r="S25" s="22">
        <v>108.5</v>
      </c>
      <c r="T25" s="43">
        <v>0.939393939393939</v>
      </c>
      <c r="U25" s="44">
        <v>93.939393939393895</v>
      </c>
      <c r="V25" s="22">
        <v>89.916852404264006</v>
      </c>
      <c r="W25" s="2">
        <v>23</v>
      </c>
    </row>
    <row r="26" spans="1:23" x14ac:dyDescent="0.3">
      <c r="A26" s="2">
        <v>24</v>
      </c>
      <c r="B26" s="22" t="s">
        <v>209</v>
      </c>
      <c r="C26" s="2" t="s">
        <v>186</v>
      </c>
      <c r="D26" s="22">
        <v>96.4</v>
      </c>
      <c r="E26" s="22">
        <v>5.67</v>
      </c>
      <c r="F26" s="22">
        <v>0</v>
      </c>
      <c r="G26" s="22">
        <v>102.07</v>
      </c>
      <c r="H26" s="26">
        <v>0.92622504537205097</v>
      </c>
      <c r="I26" s="22">
        <v>92.622504537205103</v>
      </c>
      <c r="J26" s="22">
        <v>78.599999999999994</v>
      </c>
      <c r="K26" s="22">
        <v>0</v>
      </c>
      <c r="L26" s="22">
        <v>0</v>
      </c>
      <c r="M26" s="22">
        <v>78.599999999999994</v>
      </c>
      <c r="N26" s="26">
        <v>0.863831190240686</v>
      </c>
      <c r="O26" s="22">
        <v>86.383119024068606</v>
      </c>
      <c r="P26" s="22">
        <v>100</v>
      </c>
      <c r="Q26" s="22">
        <v>8.5</v>
      </c>
      <c r="R26" s="22">
        <v>0</v>
      </c>
      <c r="S26" s="22">
        <v>108.5</v>
      </c>
      <c r="T26" s="43">
        <v>0.939393939393939</v>
      </c>
      <c r="U26" s="44">
        <v>93.939393939393895</v>
      </c>
      <c r="V26" s="22">
        <v>88.386623618228398</v>
      </c>
      <c r="W26" s="2">
        <v>24</v>
      </c>
    </row>
    <row r="27" spans="1:23" x14ac:dyDescent="0.3">
      <c r="A27" s="2">
        <v>25</v>
      </c>
      <c r="B27" s="22" t="s">
        <v>210</v>
      </c>
      <c r="C27" s="2" t="s">
        <v>186</v>
      </c>
      <c r="D27" s="22">
        <v>95.7</v>
      </c>
      <c r="E27" s="22">
        <v>0</v>
      </c>
      <c r="F27" s="22">
        <v>0</v>
      </c>
      <c r="G27" s="22">
        <v>95.7</v>
      </c>
      <c r="H27" s="26">
        <v>0.86842105263157898</v>
      </c>
      <c r="I27" s="22">
        <v>86.842105263157904</v>
      </c>
      <c r="J27" s="22">
        <v>80.599999999999994</v>
      </c>
      <c r="K27" s="22">
        <v>0</v>
      </c>
      <c r="L27" s="22">
        <v>0</v>
      </c>
      <c r="M27" s="22">
        <v>80.599999999999994</v>
      </c>
      <c r="N27" s="26">
        <v>0.88581162765138999</v>
      </c>
      <c r="O27" s="22">
        <v>88.581162765138998</v>
      </c>
      <c r="P27" s="22">
        <v>100</v>
      </c>
      <c r="Q27" s="22">
        <v>0.5</v>
      </c>
      <c r="R27" s="22">
        <v>0</v>
      </c>
      <c r="S27" s="22">
        <v>100.5</v>
      </c>
      <c r="T27" s="43">
        <v>0.87012987012986998</v>
      </c>
      <c r="U27" s="44">
        <v>87.012987012986997</v>
      </c>
      <c r="V27" s="22">
        <v>88.076533689527594</v>
      </c>
      <c r="W27" s="2">
        <v>25</v>
      </c>
    </row>
    <row r="28" spans="1:23" x14ac:dyDescent="0.3">
      <c r="A28" s="2">
        <v>26</v>
      </c>
      <c r="B28" s="22" t="s">
        <v>211</v>
      </c>
      <c r="C28" s="2" t="s">
        <v>186</v>
      </c>
      <c r="D28" s="22">
        <v>95</v>
      </c>
      <c r="E28" s="22">
        <v>0</v>
      </c>
      <c r="F28" s="22">
        <v>0</v>
      </c>
      <c r="G28" s="22">
        <v>95</v>
      </c>
      <c r="H28" s="26">
        <v>0.86206896551724099</v>
      </c>
      <c r="I28" s="22">
        <v>86.2068965517241</v>
      </c>
      <c r="J28" s="22">
        <v>80.709999999999994</v>
      </c>
      <c r="K28" s="22">
        <v>0</v>
      </c>
      <c r="L28" s="22">
        <v>0</v>
      </c>
      <c r="M28" s="22">
        <v>80.709999999999994</v>
      </c>
      <c r="N28" s="26">
        <v>0.88702055170897898</v>
      </c>
      <c r="O28" s="22">
        <v>88.702055170897907</v>
      </c>
      <c r="P28" s="22">
        <v>100</v>
      </c>
      <c r="Q28" s="22">
        <v>0.5</v>
      </c>
      <c r="R28" s="22">
        <v>0</v>
      </c>
      <c r="S28" s="22">
        <v>100.5</v>
      </c>
      <c r="T28" s="43">
        <v>0.87012987012986998</v>
      </c>
      <c r="U28" s="44">
        <v>87.012987012986997</v>
      </c>
      <c r="V28" s="22">
        <v>88.034116631271999</v>
      </c>
      <c r="W28" s="2">
        <v>26</v>
      </c>
    </row>
    <row r="29" spans="1:23" x14ac:dyDescent="0.3">
      <c r="A29" s="2">
        <v>27</v>
      </c>
      <c r="B29" s="22" t="s">
        <v>212</v>
      </c>
      <c r="C29" s="2" t="s">
        <v>186</v>
      </c>
      <c r="D29" s="22">
        <v>95</v>
      </c>
      <c r="E29" s="22">
        <v>0</v>
      </c>
      <c r="F29" s="22">
        <v>0</v>
      </c>
      <c r="G29" s="22">
        <v>95</v>
      </c>
      <c r="H29" s="26">
        <v>0.86206896551724099</v>
      </c>
      <c r="I29" s="22">
        <v>86.2068965517241</v>
      </c>
      <c r="J29" s="22">
        <v>79.819999999999993</v>
      </c>
      <c r="K29" s="22">
        <v>0</v>
      </c>
      <c r="L29" s="22">
        <v>0</v>
      </c>
      <c r="M29" s="22">
        <v>79.819999999999993</v>
      </c>
      <c r="N29" s="26">
        <v>0.87723925706121597</v>
      </c>
      <c r="O29" s="22">
        <v>87.723925706121506</v>
      </c>
      <c r="P29" s="22">
        <v>100</v>
      </c>
      <c r="Q29" s="22">
        <v>0.5</v>
      </c>
      <c r="R29" s="22">
        <v>0</v>
      </c>
      <c r="S29" s="22">
        <v>100.5</v>
      </c>
      <c r="T29" s="43">
        <v>0.87012987012986998</v>
      </c>
      <c r="U29" s="44">
        <v>87.012987012986997</v>
      </c>
      <c r="V29" s="22">
        <v>87.349426005928606</v>
      </c>
      <c r="W29" s="2">
        <v>27</v>
      </c>
    </row>
    <row r="30" spans="1:23" x14ac:dyDescent="0.3">
      <c r="A30" s="2">
        <v>28</v>
      </c>
      <c r="B30" s="22" t="s">
        <v>213</v>
      </c>
      <c r="C30" s="2" t="s">
        <v>186</v>
      </c>
      <c r="D30" s="22">
        <v>95</v>
      </c>
      <c r="E30" s="22">
        <v>4.4000000000000004</v>
      </c>
      <c r="F30" s="22">
        <v>0</v>
      </c>
      <c r="G30" s="22">
        <v>99.4</v>
      </c>
      <c r="H30" s="26">
        <v>0.90199637023593504</v>
      </c>
      <c r="I30" s="22">
        <v>90.199637023593496</v>
      </c>
      <c r="J30" s="22">
        <v>76.84</v>
      </c>
      <c r="K30" s="22">
        <v>0</v>
      </c>
      <c r="L30" s="22">
        <v>0</v>
      </c>
      <c r="M30" s="22">
        <v>76.84</v>
      </c>
      <c r="N30" s="26">
        <v>0.84448840531926594</v>
      </c>
      <c r="O30" s="22">
        <v>84.448840531926606</v>
      </c>
      <c r="P30" s="22">
        <v>100</v>
      </c>
      <c r="Q30" s="22">
        <v>0.5</v>
      </c>
      <c r="R30" s="22">
        <v>0</v>
      </c>
      <c r="S30" s="22">
        <v>100.5</v>
      </c>
      <c r="T30" s="43">
        <v>0.87012987012986998</v>
      </c>
      <c r="U30" s="44">
        <v>87.012987012986997</v>
      </c>
      <c r="V30" s="22">
        <v>85.855414478366001</v>
      </c>
      <c r="W30" s="2">
        <v>28</v>
      </c>
    </row>
  </sheetData>
  <mergeCells count="8">
    <mergeCell ref="V1:V2"/>
    <mergeCell ref="W1:W2"/>
    <mergeCell ref="D1:I1"/>
    <mergeCell ref="J1:O1"/>
    <mergeCell ref="P1:U1"/>
    <mergeCell ref="A1:A2"/>
    <mergeCell ref="B1:B2"/>
    <mergeCell ref="C1:C2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8"/>
  <sheetViews>
    <sheetView workbookViewId="0">
      <pane xSplit="3" topLeftCell="H1" activePane="topRight" state="frozen"/>
      <selection pane="topRight" activeCell="I41" sqref="I41"/>
    </sheetView>
  </sheetViews>
  <sheetFormatPr defaultColWidth="8.75" defaultRowHeight="14" x14ac:dyDescent="0.3"/>
  <cols>
    <col min="1" max="1" width="8.75" style="1"/>
    <col min="2" max="2" width="11.75" style="1" customWidth="1"/>
    <col min="3" max="4" width="8.75" style="1"/>
    <col min="5" max="5" width="11.75" style="1" customWidth="1"/>
    <col min="6" max="7" width="8.75" style="1"/>
    <col min="8" max="8" width="12.83203125" style="45"/>
    <col min="9" max="11" width="12.83203125" style="1"/>
    <col min="12" max="13" width="8.75" style="1"/>
    <col min="14" max="16" width="12.83203125" style="1"/>
    <col min="17" max="20" width="8.75" style="1"/>
    <col min="21" max="23" width="12.83203125" style="1"/>
    <col min="24" max="24" width="8.75" style="1"/>
    <col min="25" max="25" width="11.33203125" style="1" customWidth="1"/>
    <col min="26" max="16384" width="8.75" style="1"/>
  </cols>
  <sheetData>
    <row r="1" spans="1:25" x14ac:dyDescent="0.3">
      <c r="A1" s="103" t="s">
        <v>12</v>
      </c>
      <c r="B1" s="101" t="s">
        <v>13</v>
      </c>
      <c r="C1" s="101" t="s">
        <v>14</v>
      </c>
      <c r="D1" s="101" t="s">
        <v>15</v>
      </c>
      <c r="E1" s="100" t="s">
        <v>16</v>
      </c>
      <c r="F1" s="100"/>
      <c r="G1" s="100"/>
      <c r="H1" s="101"/>
      <c r="I1" s="102"/>
      <c r="J1" s="100"/>
      <c r="K1" s="100" t="s">
        <v>17</v>
      </c>
      <c r="L1" s="100"/>
      <c r="M1" s="100"/>
      <c r="N1" s="100"/>
      <c r="O1" s="100"/>
      <c r="P1" s="100"/>
      <c r="Q1" s="100" t="s">
        <v>18</v>
      </c>
      <c r="R1" s="100"/>
      <c r="S1" s="100"/>
      <c r="T1" s="100"/>
      <c r="U1" s="100"/>
      <c r="V1" s="100"/>
      <c r="W1" s="105" t="s">
        <v>19</v>
      </c>
      <c r="X1" s="107" t="s">
        <v>20</v>
      </c>
      <c r="Y1" s="109" t="s">
        <v>214</v>
      </c>
    </row>
    <row r="2" spans="1:25" ht="28" x14ac:dyDescent="0.3">
      <c r="A2" s="103"/>
      <c r="B2" s="101"/>
      <c r="C2" s="104"/>
      <c r="D2" s="104"/>
      <c r="E2" s="48" t="s">
        <v>21</v>
      </c>
      <c r="F2" s="49" t="s">
        <v>22</v>
      </c>
      <c r="G2" s="50" t="s">
        <v>23</v>
      </c>
      <c r="H2" s="51" t="s">
        <v>24</v>
      </c>
      <c r="I2" s="60" t="s">
        <v>25</v>
      </c>
      <c r="J2" s="61" t="s">
        <v>26</v>
      </c>
      <c r="K2" s="51" t="s">
        <v>21</v>
      </c>
      <c r="L2" s="62" t="s">
        <v>22</v>
      </c>
      <c r="M2" s="47" t="s">
        <v>23</v>
      </c>
      <c r="N2" s="63" t="s">
        <v>27</v>
      </c>
      <c r="O2" s="64" t="s">
        <v>28</v>
      </c>
      <c r="P2" s="65" t="s">
        <v>29</v>
      </c>
      <c r="Q2" s="69" t="s">
        <v>215</v>
      </c>
      <c r="R2" s="70" t="s">
        <v>22</v>
      </c>
      <c r="S2" s="47" t="s">
        <v>23</v>
      </c>
      <c r="T2" s="63" t="s">
        <v>30</v>
      </c>
      <c r="U2" s="64" t="s">
        <v>31</v>
      </c>
      <c r="V2" s="71" t="s">
        <v>32</v>
      </c>
      <c r="W2" s="106"/>
      <c r="X2" s="108"/>
      <c r="Y2" s="109"/>
    </row>
    <row r="3" spans="1:25" x14ac:dyDescent="0.3">
      <c r="A3" s="46">
        <v>1</v>
      </c>
      <c r="B3" s="52">
        <v>2022210615</v>
      </c>
      <c r="C3" s="9" t="s">
        <v>216</v>
      </c>
      <c r="D3" s="2" t="s">
        <v>217</v>
      </c>
      <c r="E3" s="3" t="s">
        <v>35</v>
      </c>
      <c r="F3" s="3" t="s">
        <v>35</v>
      </c>
      <c r="G3" s="3" t="s">
        <v>35</v>
      </c>
      <c r="H3" s="3" t="s">
        <v>35</v>
      </c>
      <c r="I3" s="7" t="s">
        <v>35</v>
      </c>
      <c r="J3" s="3" t="s">
        <v>35</v>
      </c>
      <c r="K3" s="3" t="s">
        <v>35</v>
      </c>
      <c r="L3" s="8" t="s">
        <v>35</v>
      </c>
      <c r="M3" s="9" t="s">
        <v>35</v>
      </c>
      <c r="N3" s="3" t="s">
        <v>35</v>
      </c>
      <c r="O3" s="3" t="s">
        <v>35</v>
      </c>
      <c r="P3" s="3" t="s">
        <v>35</v>
      </c>
      <c r="Q3" s="3" t="s">
        <v>35</v>
      </c>
      <c r="R3" s="3" t="s">
        <v>35</v>
      </c>
      <c r="S3" s="3" t="s">
        <v>35</v>
      </c>
      <c r="T3" s="3" t="s">
        <v>35</v>
      </c>
      <c r="U3" s="3" t="s">
        <v>35</v>
      </c>
      <c r="V3" s="3" t="s">
        <v>35</v>
      </c>
      <c r="W3" s="3" t="s">
        <v>35</v>
      </c>
      <c r="X3" s="3" t="s">
        <v>35</v>
      </c>
      <c r="Y3" s="1" t="s">
        <v>38</v>
      </c>
    </row>
    <row r="4" spans="1:25" ht="15" x14ac:dyDescent="0.3">
      <c r="A4" s="46">
        <v>2</v>
      </c>
      <c r="B4" s="53">
        <v>2022210512</v>
      </c>
      <c r="C4" s="54" t="s">
        <v>218</v>
      </c>
      <c r="D4" s="2" t="s">
        <v>217</v>
      </c>
      <c r="E4" s="55">
        <v>97.591891889999999</v>
      </c>
      <c r="F4" s="56">
        <v>6.5</v>
      </c>
      <c r="G4" s="13">
        <v>0</v>
      </c>
      <c r="H4" s="9">
        <f t="shared" ref="H4:H38" si="0">E4+F4+G4</f>
        <v>104.09189189</v>
      </c>
      <c r="I4" s="13">
        <f t="shared" ref="I4:I21" si="1">H4/109.4459</f>
        <v>0.9510807795449624</v>
      </c>
      <c r="J4" s="17">
        <f t="shared" ref="J4:J38" si="2">I4*100</f>
        <v>95.108077954496238</v>
      </c>
      <c r="K4" s="17">
        <v>89.63</v>
      </c>
      <c r="L4" s="2">
        <v>1.75</v>
      </c>
      <c r="M4" s="13">
        <v>0</v>
      </c>
      <c r="N4" s="17">
        <f t="shared" ref="N4:N38" si="3">K4+L4</f>
        <v>91.38</v>
      </c>
      <c r="O4" s="13">
        <f t="shared" ref="O4:O38" si="4">N4/91.79</f>
        <v>0.99553328249264617</v>
      </c>
      <c r="P4" s="17">
        <f t="shared" ref="P4:P38" si="5">O4*100</f>
        <v>99.553328249264609</v>
      </c>
      <c r="Q4" s="17">
        <v>100</v>
      </c>
      <c r="R4" s="2">
        <v>3.33</v>
      </c>
      <c r="S4" s="13">
        <v>0</v>
      </c>
      <c r="T4" s="17">
        <f>Q4+R4</f>
        <v>103.33</v>
      </c>
      <c r="U4" s="13">
        <f t="shared" ref="U4:U38" si="6">T4/115</f>
        <v>0.89852173913043476</v>
      </c>
      <c r="V4" s="17">
        <f t="shared" ref="V4:V38" si="7">U4*100</f>
        <v>89.852173913043472</v>
      </c>
      <c r="W4" s="17">
        <f t="shared" ref="W4:W38" si="8">J4*0.2+P4*0.7+V4*0.1</f>
        <v>97.694162756688812</v>
      </c>
      <c r="X4" s="13">
        <v>1</v>
      </c>
    </row>
    <row r="5" spans="1:25" ht="15" x14ac:dyDescent="0.3">
      <c r="A5" s="46">
        <v>3</v>
      </c>
      <c r="B5" s="53">
        <v>2022210534</v>
      </c>
      <c r="C5" s="54" t="s">
        <v>219</v>
      </c>
      <c r="D5" s="2" t="s">
        <v>217</v>
      </c>
      <c r="E5" s="55">
        <v>97.932432430000006</v>
      </c>
      <c r="F5" s="57">
        <v>4</v>
      </c>
      <c r="G5" s="58">
        <v>0</v>
      </c>
      <c r="H5" s="9">
        <f t="shared" si="0"/>
        <v>101.93243243000001</v>
      </c>
      <c r="I5" s="13">
        <f t="shared" si="1"/>
        <v>0.93134994029013429</v>
      </c>
      <c r="J5" s="17">
        <f t="shared" si="2"/>
        <v>93.134994029013427</v>
      </c>
      <c r="K5" s="57">
        <v>91.79</v>
      </c>
      <c r="L5" s="57">
        <v>0</v>
      </c>
      <c r="M5" s="58">
        <v>0</v>
      </c>
      <c r="N5" s="66">
        <f t="shared" si="3"/>
        <v>91.79</v>
      </c>
      <c r="O5" s="13">
        <f t="shared" si="4"/>
        <v>1</v>
      </c>
      <c r="P5" s="17">
        <f t="shared" si="5"/>
        <v>100</v>
      </c>
      <c r="Q5" s="57">
        <v>100</v>
      </c>
      <c r="R5" s="57">
        <v>0</v>
      </c>
      <c r="S5" s="58">
        <v>0</v>
      </c>
      <c r="T5" s="57">
        <v>100</v>
      </c>
      <c r="U5" s="13">
        <f t="shared" si="6"/>
        <v>0.86956521739130432</v>
      </c>
      <c r="V5" s="17">
        <f t="shared" si="7"/>
        <v>86.956521739130437</v>
      </c>
      <c r="W5" s="17">
        <f t="shared" si="8"/>
        <v>97.322650979715732</v>
      </c>
      <c r="X5" s="13">
        <v>2</v>
      </c>
    </row>
    <row r="6" spans="1:25" ht="15" x14ac:dyDescent="0.3">
      <c r="A6" s="46">
        <v>4</v>
      </c>
      <c r="B6" s="53">
        <v>2022210614</v>
      </c>
      <c r="C6" s="54" t="s">
        <v>220</v>
      </c>
      <c r="D6" s="2" t="s">
        <v>217</v>
      </c>
      <c r="E6" s="55">
        <v>97.97027027</v>
      </c>
      <c r="F6" s="56">
        <v>5.9</v>
      </c>
      <c r="G6" s="13">
        <v>0</v>
      </c>
      <c r="H6" s="9">
        <f t="shared" si="0"/>
        <v>103.87027027000001</v>
      </c>
      <c r="I6" s="13">
        <f t="shared" si="1"/>
        <v>0.94905583735891441</v>
      </c>
      <c r="J6" s="17">
        <f t="shared" si="2"/>
        <v>94.90558373589144</v>
      </c>
      <c r="K6" s="17">
        <v>90.39</v>
      </c>
      <c r="L6" s="2">
        <v>0</v>
      </c>
      <c r="M6" s="13">
        <v>0</v>
      </c>
      <c r="N6" s="17">
        <f t="shared" si="3"/>
        <v>90.39</v>
      </c>
      <c r="O6" s="13">
        <f t="shared" si="4"/>
        <v>0.98474779387732858</v>
      </c>
      <c r="P6" s="17">
        <f t="shared" si="5"/>
        <v>98.474779387732852</v>
      </c>
      <c r="Q6" s="17">
        <v>100</v>
      </c>
      <c r="R6" s="2">
        <v>0</v>
      </c>
      <c r="S6" s="13">
        <v>0</v>
      </c>
      <c r="T6" s="17">
        <f>Q6+R6</f>
        <v>100</v>
      </c>
      <c r="U6" s="13">
        <f t="shared" si="6"/>
        <v>0.86956521739130432</v>
      </c>
      <c r="V6" s="17">
        <f t="shared" si="7"/>
        <v>86.956521739130437</v>
      </c>
      <c r="W6" s="17">
        <f t="shared" si="8"/>
        <v>96.609114492504332</v>
      </c>
      <c r="X6" s="13">
        <v>3</v>
      </c>
    </row>
    <row r="7" spans="1:25" ht="15" x14ac:dyDescent="0.3">
      <c r="A7" s="46">
        <v>5</v>
      </c>
      <c r="B7" s="59">
        <v>2022210650</v>
      </c>
      <c r="C7" s="54" t="s">
        <v>221</v>
      </c>
      <c r="D7" s="2" t="s">
        <v>217</v>
      </c>
      <c r="E7" s="55">
        <v>97.951351349999996</v>
      </c>
      <c r="F7" s="17">
        <v>4.57</v>
      </c>
      <c r="G7" s="13">
        <v>0</v>
      </c>
      <c r="H7" s="9">
        <f t="shared" si="0"/>
        <v>102.52135135</v>
      </c>
      <c r="I7" s="13">
        <f t="shared" si="1"/>
        <v>0.93673085378255383</v>
      </c>
      <c r="J7" s="17">
        <f t="shared" si="2"/>
        <v>93.673085378255379</v>
      </c>
      <c r="K7" s="17">
        <v>89.72</v>
      </c>
      <c r="L7" s="17">
        <v>0</v>
      </c>
      <c r="M7" s="13">
        <v>0</v>
      </c>
      <c r="N7" s="17">
        <f t="shared" si="3"/>
        <v>89.72</v>
      </c>
      <c r="O7" s="13">
        <f t="shared" si="4"/>
        <v>0.97744852380433589</v>
      </c>
      <c r="P7" s="17">
        <f t="shared" si="5"/>
        <v>97.744852380433585</v>
      </c>
      <c r="Q7" s="17">
        <v>100</v>
      </c>
      <c r="R7" s="17">
        <v>7.3</v>
      </c>
      <c r="S7" s="13">
        <v>0</v>
      </c>
      <c r="T7" s="17">
        <v>107.3</v>
      </c>
      <c r="U7" s="13">
        <f t="shared" si="6"/>
        <v>0.93304347826086953</v>
      </c>
      <c r="V7" s="17">
        <f t="shared" si="7"/>
        <v>93.304347826086953</v>
      </c>
      <c r="W7" s="17">
        <f t="shared" si="8"/>
        <v>96.486448524563272</v>
      </c>
      <c r="X7" s="13">
        <v>4</v>
      </c>
    </row>
    <row r="8" spans="1:25" ht="15" x14ac:dyDescent="0.3">
      <c r="A8" s="46">
        <v>6</v>
      </c>
      <c r="B8" s="53">
        <v>2022210535</v>
      </c>
      <c r="C8" s="54" t="s">
        <v>222</v>
      </c>
      <c r="D8" s="2" t="s">
        <v>217</v>
      </c>
      <c r="E8" s="55">
        <v>97.818918920000002</v>
      </c>
      <c r="F8" s="17">
        <v>9</v>
      </c>
      <c r="G8" s="13">
        <v>0</v>
      </c>
      <c r="H8" s="9">
        <f t="shared" si="0"/>
        <v>106.81891892</v>
      </c>
      <c r="I8" s="13">
        <f t="shared" si="1"/>
        <v>0.97599744640959607</v>
      </c>
      <c r="J8" s="17">
        <f t="shared" si="2"/>
        <v>97.599744640959614</v>
      </c>
      <c r="K8" s="17">
        <v>88.68</v>
      </c>
      <c r="L8" s="17">
        <v>0</v>
      </c>
      <c r="M8" s="13">
        <v>0</v>
      </c>
      <c r="N8" s="17">
        <f t="shared" si="3"/>
        <v>88.68</v>
      </c>
      <c r="O8" s="13">
        <f t="shared" si="4"/>
        <v>0.96611831354178013</v>
      </c>
      <c r="P8" s="17">
        <f t="shared" si="5"/>
        <v>96.611831354178008</v>
      </c>
      <c r="Q8" s="17">
        <v>100</v>
      </c>
      <c r="R8" s="17">
        <v>0</v>
      </c>
      <c r="S8" s="13">
        <v>0</v>
      </c>
      <c r="T8" s="17">
        <v>100</v>
      </c>
      <c r="U8" s="13">
        <f t="shared" si="6"/>
        <v>0.86956521739130432</v>
      </c>
      <c r="V8" s="17">
        <f t="shared" si="7"/>
        <v>86.956521739130437</v>
      </c>
      <c r="W8" s="17">
        <f t="shared" si="8"/>
        <v>95.843883050029575</v>
      </c>
      <c r="X8" s="13">
        <v>5</v>
      </c>
    </row>
    <row r="9" spans="1:25" ht="15" x14ac:dyDescent="0.3">
      <c r="A9" s="46">
        <v>7</v>
      </c>
      <c r="B9" s="59">
        <v>2022210514</v>
      </c>
      <c r="C9" s="54" t="s">
        <v>223</v>
      </c>
      <c r="D9" s="2" t="s">
        <v>217</v>
      </c>
      <c r="E9" s="55">
        <v>98.102702699999995</v>
      </c>
      <c r="F9" s="17">
        <v>1</v>
      </c>
      <c r="G9" s="13">
        <v>0</v>
      </c>
      <c r="H9" s="9">
        <f t="shared" si="0"/>
        <v>99.102702699999995</v>
      </c>
      <c r="I9" s="13">
        <f t="shared" si="1"/>
        <v>0.90549488560101388</v>
      </c>
      <c r="J9" s="17">
        <f t="shared" si="2"/>
        <v>90.549488560101395</v>
      </c>
      <c r="K9" s="17">
        <v>89.415999999999997</v>
      </c>
      <c r="L9" s="17">
        <v>0</v>
      </c>
      <c r="M9" s="13">
        <v>0</v>
      </c>
      <c r="N9" s="17">
        <f t="shared" si="3"/>
        <v>89.415999999999997</v>
      </c>
      <c r="O9" s="13">
        <f t="shared" si="4"/>
        <v>0.97413661618912728</v>
      </c>
      <c r="P9" s="17">
        <f t="shared" si="5"/>
        <v>97.413661618912727</v>
      </c>
      <c r="Q9" s="17">
        <v>100</v>
      </c>
      <c r="R9" s="17">
        <v>0</v>
      </c>
      <c r="S9" s="13">
        <v>0</v>
      </c>
      <c r="T9" s="17">
        <v>100</v>
      </c>
      <c r="U9" s="13">
        <f t="shared" si="6"/>
        <v>0.86956521739130432</v>
      </c>
      <c r="V9" s="17">
        <f t="shared" si="7"/>
        <v>86.956521739130437</v>
      </c>
      <c r="W9" s="17">
        <f t="shared" si="8"/>
        <v>94.995113019172237</v>
      </c>
      <c r="X9" s="13">
        <v>6</v>
      </c>
    </row>
    <row r="10" spans="1:25" ht="15" x14ac:dyDescent="0.3">
      <c r="A10" s="46">
        <v>8</v>
      </c>
      <c r="B10" s="53">
        <v>2022210585</v>
      </c>
      <c r="C10" s="54" t="s">
        <v>224</v>
      </c>
      <c r="D10" s="2" t="s">
        <v>217</v>
      </c>
      <c r="E10" s="55">
        <v>98.008108109999995</v>
      </c>
      <c r="F10" s="17">
        <v>8.1</v>
      </c>
      <c r="G10" s="13">
        <v>0</v>
      </c>
      <c r="H10" s="9">
        <f t="shared" si="0"/>
        <v>106.10810810999999</v>
      </c>
      <c r="I10" s="13">
        <f t="shared" si="1"/>
        <v>0.96950281472398692</v>
      </c>
      <c r="J10" s="17">
        <f t="shared" si="2"/>
        <v>96.950281472398686</v>
      </c>
      <c r="K10" s="67">
        <v>87.18</v>
      </c>
      <c r="L10" s="17">
        <v>0</v>
      </c>
      <c r="M10" s="13">
        <v>0</v>
      </c>
      <c r="N10" s="17">
        <f t="shared" si="3"/>
        <v>87.18</v>
      </c>
      <c r="O10" s="13">
        <f t="shared" si="4"/>
        <v>0.94977666412463235</v>
      </c>
      <c r="P10" s="17">
        <f t="shared" si="5"/>
        <v>94.977666412463236</v>
      </c>
      <c r="Q10" s="17">
        <v>100</v>
      </c>
      <c r="R10" s="17">
        <v>0</v>
      </c>
      <c r="S10" s="13">
        <v>0</v>
      </c>
      <c r="T10" s="17">
        <f t="shared" ref="T10:T14" si="9">Q10+R10</f>
        <v>100</v>
      </c>
      <c r="U10" s="13">
        <f t="shared" si="6"/>
        <v>0.86956521739130432</v>
      </c>
      <c r="V10" s="17">
        <f t="shared" si="7"/>
        <v>86.956521739130437</v>
      </c>
      <c r="W10" s="17">
        <f t="shared" si="8"/>
        <v>94.570074957117043</v>
      </c>
      <c r="X10" s="13">
        <v>7</v>
      </c>
    </row>
    <row r="11" spans="1:25" ht="15" x14ac:dyDescent="0.3">
      <c r="A11" s="46">
        <v>9</v>
      </c>
      <c r="B11" s="53">
        <v>2022210565</v>
      </c>
      <c r="C11" s="54" t="s">
        <v>225</v>
      </c>
      <c r="D11" s="2" t="s">
        <v>217</v>
      </c>
      <c r="E11" s="55">
        <v>97.97027027</v>
      </c>
      <c r="F11" s="17">
        <v>7.5</v>
      </c>
      <c r="G11" s="13">
        <v>0</v>
      </c>
      <c r="H11" s="9">
        <f t="shared" si="0"/>
        <v>105.47027027</v>
      </c>
      <c r="I11" s="13">
        <f t="shared" si="1"/>
        <v>0.96367493227247436</v>
      </c>
      <c r="J11" s="17">
        <f t="shared" si="2"/>
        <v>96.367493227247436</v>
      </c>
      <c r="K11" s="68">
        <v>86.4</v>
      </c>
      <c r="L11" s="17">
        <v>0</v>
      </c>
      <c r="M11" s="13">
        <v>0</v>
      </c>
      <c r="N11" s="17">
        <f t="shared" si="3"/>
        <v>86.4</v>
      </c>
      <c r="O11" s="13">
        <f t="shared" si="4"/>
        <v>0.94127900642771545</v>
      </c>
      <c r="P11" s="17">
        <f t="shared" si="5"/>
        <v>94.12790064277155</v>
      </c>
      <c r="Q11" s="17">
        <v>100</v>
      </c>
      <c r="R11" s="17">
        <v>7</v>
      </c>
      <c r="S11" s="13">
        <v>0</v>
      </c>
      <c r="T11" s="17">
        <v>107</v>
      </c>
      <c r="U11" s="13">
        <f t="shared" si="6"/>
        <v>0.93043478260869561</v>
      </c>
      <c r="V11" s="17">
        <f t="shared" si="7"/>
        <v>93.043478260869563</v>
      </c>
      <c r="W11" s="17">
        <f t="shared" si="8"/>
        <v>94.467376921476529</v>
      </c>
      <c r="X11" s="13">
        <v>8</v>
      </c>
    </row>
    <row r="12" spans="1:25" ht="15" x14ac:dyDescent="0.3">
      <c r="A12" s="46">
        <v>10</v>
      </c>
      <c r="B12" s="53">
        <v>2022210528</v>
      </c>
      <c r="C12" s="54" t="s">
        <v>226</v>
      </c>
      <c r="D12" s="2" t="s">
        <v>217</v>
      </c>
      <c r="E12" s="55">
        <v>97.951351349999996</v>
      </c>
      <c r="F12" s="17">
        <v>8.6999999999999993</v>
      </c>
      <c r="G12" s="13">
        <v>0</v>
      </c>
      <c r="H12" s="9">
        <f t="shared" si="0"/>
        <v>106.65135135</v>
      </c>
      <c r="I12" s="13">
        <f t="shared" si="1"/>
        <v>0.97446639252818068</v>
      </c>
      <c r="J12" s="17">
        <f t="shared" si="2"/>
        <v>97.446639252818073</v>
      </c>
      <c r="K12" s="17">
        <v>85.81</v>
      </c>
      <c r="L12" s="17">
        <v>0</v>
      </c>
      <c r="M12" s="13">
        <v>0</v>
      </c>
      <c r="N12" s="17">
        <f t="shared" si="3"/>
        <v>85.81</v>
      </c>
      <c r="O12" s="13">
        <f t="shared" si="4"/>
        <v>0.93485129099030395</v>
      </c>
      <c r="P12" s="17">
        <f t="shared" si="5"/>
        <v>93.485129099030388</v>
      </c>
      <c r="Q12" s="17">
        <v>100</v>
      </c>
      <c r="R12" s="17">
        <v>6.67</v>
      </c>
      <c r="S12" s="13">
        <v>0</v>
      </c>
      <c r="T12" s="17">
        <v>106.67</v>
      </c>
      <c r="U12" s="13">
        <f t="shared" si="6"/>
        <v>0.92756521739130438</v>
      </c>
      <c r="V12" s="17">
        <f t="shared" si="7"/>
        <v>92.756521739130434</v>
      </c>
      <c r="W12" s="17">
        <f t="shared" si="8"/>
        <v>94.204570393797923</v>
      </c>
      <c r="X12" s="13">
        <v>9</v>
      </c>
    </row>
    <row r="13" spans="1:25" ht="15" x14ac:dyDescent="0.3">
      <c r="A13" s="46">
        <v>11</v>
      </c>
      <c r="B13" s="53">
        <v>2022210616</v>
      </c>
      <c r="C13" s="54" t="s">
        <v>227</v>
      </c>
      <c r="D13" s="2" t="s">
        <v>217</v>
      </c>
      <c r="E13" s="55">
        <v>98.06486486</v>
      </c>
      <c r="F13" s="56">
        <v>5</v>
      </c>
      <c r="G13" s="13">
        <v>0</v>
      </c>
      <c r="H13" s="9">
        <f t="shared" si="0"/>
        <v>103.06486486</v>
      </c>
      <c r="I13" s="13">
        <f t="shared" si="1"/>
        <v>0.94169690102598635</v>
      </c>
      <c r="J13" s="17">
        <f t="shared" si="2"/>
        <v>94.169690102598636</v>
      </c>
      <c r="K13" s="17">
        <v>84.94</v>
      </c>
      <c r="L13" s="2">
        <v>1.875</v>
      </c>
      <c r="M13" s="13">
        <v>0</v>
      </c>
      <c r="N13" s="17">
        <f t="shared" si="3"/>
        <v>86.814999999999998</v>
      </c>
      <c r="O13" s="13">
        <f t="shared" si="4"/>
        <v>0.94580019609979293</v>
      </c>
      <c r="P13" s="17">
        <f t="shared" si="5"/>
        <v>94.580019609979288</v>
      </c>
      <c r="Q13" s="17">
        <v>100</v>
      </c>
      <c r="R13" s="2">
        <v>0</v>
      </c>
      <c r="S13" s="13">
        <v>0</v>
      </c>
      <c r="T13" s="17">
        <f t="shared" si="9"/>
        <v>100</v>
      </c>
      <c r="U13" s="13">
        <f t="shared" si="6"/>
        <v>0.86956521739130432</v>
      </c>
      <c r="V13" s="17">
        <f t="shared" si="7"/>
        <v>86.956521739130437</v>
      </c>
      <c r="W13" s="17">
        <f t="shared" si="8"/>
        <v>93.735603921418274</v>
      </c>
      <c r="X13" s="13">
        <v>10</v>
      </c>
    </row>
    <row r="14" spans="1:25" ht="15" x14ac:dyDescent="0.3">
      <c r="A14" s="46">
        <v>12</v>
      </c>
      <c r="B14" s="53">
        <v>2022210589</v>
      </c>
      <c r="C14" s="54" t="s">
        <v>228</v>
      </c>
      <c r="D14" s="2" t="s">
        <v>217</v>
      </c>
      <c r="E14" s="55">
        <v>98.121621619999999</v>
      </c>
      <c r="F14" s="56">
        <v>5</v>
      </c>
      <c r="G14" s="13">
        <v>0</v>
      </c>
      <c r="H14" s="9">
        <f t="shared" si="0"/>
        <v>103.12162162</v>
      </c>
      <c r="I14" s="13">
        <f t="shared" si="1"/>
        <v>0.9422154838143777</v>
      </c>
      <c r="J14" s="17">
        <f t="shared" si="2"/>
        <v>94.221548381437771</v>
      </c>
      <c r="K14" s="17">
        <v>86.74</v>
      </c>
      <c r="L14" s="2">
        <v>0</v>
      </c>
      <c r="M14" s="13">
        <v>0</v>
      </c>
      <c r="N14" s="17">
        <f t="shared" si="3"/>
        <v>86.74</v>
      </c>
      <c r="O14" s="13">
        <f t="shared" si="4"/>
        <v>0.9449831136289355</v>
      </c>
      <c r="P14" s="17">
        <f t="shared" si="5"/>
        <v>94.498311362893546</v>
      </c>
      <c r="Q14" s="17">
        <v>100</v>
      </c>
      <c r="R14" s="2">
        <v>0</v>
      </c>
      <c r="S14" s="13">
        <v>0</v>
      </c>
      <c r="T14" s="17">
        <f t="shared" si="9"/>
        <v>100</v>
      </c>
      <c r="U14" s="13">
        <f t="shared" si="6"/>
        <v>0.86956521739130432</v>
      </c>
      <c r="V14" s="17">
        <f t="shared" si="7"/>
        <v>86.956521739130437</v>
      </c>
      <c r="W14" s="17">
        <f t="shared" si="8"/>
        <v>93.688779804226073</v>
      </c>
      <c r="X14" s="13">
        <v>11</v>
      </c>
    </row>
    <row r="15" spans="1:25" ht="15" x14ac:dyDescent="0.3">
      <c r="A15" s="46">
        <v>13</v>
      </c>
      <c r="B15" s="53">
        <v>2022210623</v>
      </c>
      <c r="C15" s="54" t="s">
        <v>229</v>
      </c>
      <c r="D15" s="2" t="s">
        <v>217</v>
      </c>
      <c r="E15" s="55">
        <v>98.291891890000002</v>
      </c>
      <c r="F15" s="17">
        <v>9.5</v>
      </c>
      <c r="G15" s="13">
        <v>0</v>
      </c>
      <c r="H15" s="9">
        <f t="shared" si="0"/>
        <v>107.79189189</v>
      </c>
      <c r="I15" s="13">
        <f t="shared" si="1"/>
        <v>0.98488743653257005</v>
      </c>
      <c r="J15" s="17">
        <f t="shared" si="2"/>
        <v>98.488743653257004</v>
      </c>
      <c r="K15" s="17">
        <v>83.89</v>
      </c>
      <c r="L15" s="17">
        <v>0</v>
      </c>
      <c r="M15" s="13">
        <v>0</v>
      </c>
      <c r="N15" s="17">
        <f t="shared" si="3"/>
        <v>83.89</v>
      </c>
      <c r="O15" s="13">
        <f t="shared" si="4"/>
        <v>0.91393397973635471</v>
      </c>
      <c r="P15" s="17">
        <f t="shared" si="5"/>
        <v>91.393397973635473</v>
      </c>
      <c r="Q15" s="17">
        <v>100</v>
      </c>
      <c r="R15" s="17">
        <v>15</v>
      </c>
      <c r="S15" s="13">
        <v>0</v>
      </c>
      <c r="T15" s="66">
        <v>115</v>
      </c>
      <c r="U15" s="13">
        <f t="shared" si="6"/>
        <v>1</v>
      </c>
      <c r="V15" s="17">
        <f t="shared" si="7"/>
        <v>100</v>
      </c>
      <c r="W15" s="17">
        <f t="shared" si="8"/>
        <v>93.673127312196229</v>
      </c>
      <c r="X15" s="13">
        <v>12</v>
      </c>
    </row>
    <row r="16" spans="1:25" ht="15" x14ac:dyDescent="0.3">
      <c r="A16" s="46">
        <v>14</v>
      </c>
      <c r="B16" s="53">
        <v>2022210566</v>
      </c>
      <c r="C16" s="54" t="s">
        <v>230</v>
      </c>
      <c r="D16" s="2" t="s">
        <v>217</v>
      </c>
      <c r="E16" s="55">
        <v>98.013888890000004</v>
      </c>
      <c r="F16" s="57">
        <v>5.83</v>
      </c>
      <c r="G16" s="58">
        <v>0</v>
      </c>
      <c r="H16" s="9">
        <f t="shared" si="0"/>
        <v>103.84388889</v>
      </c>
      <c r="I16" s="13">
        <f t="shared" si="1"/>
        <v>0.94881479242255773</v>
      </c>
      <c r="J16" s="17">
        <f t="shared" si="2"/>
        <v>94.881479242255779</v>
      </c>
      <c r="K16" s="57">
        <v>85.89</v>
      </c>
      <c r="L16" s="57">
        <v>0</v>
      </c>
      <c r="M16" s="58">
        <v>0</v>
      </c>
      <c r="N16" s="17">
        <f t="shared" si="3"/>
        <v>85.89</v>
      </c>
      <c r="O16" s="13">
        <f t="shared" si="4"/>
        <v>0.93572284562588515</v>
      </c>
      <c r="P16" s="17">
        <f t="shared" si="5"/>
        <v>93.572284562588521</v>
      </c>
      <c r="Q16" s="57">
        <v>100</v>
      </c>
      <c r="R16" s="57">
        <v>0</v>
      </c>
      <c r="S16" s="58">
        <v>0</v>
      </c>
      <c r="T16" s="57">
        <v>100</v>
      </c>
      <c r="U16" s="13">
        <f t="shared" si="6"/>
        <v>0.86956521739130432</v>
      </c>
      <c r="V16" s="17">
        <f t="shared" si="7"/>
        <v>86.956521739130437</v>
      </c>
      <c r="W16" s="17">
        <f t="shared" si="8"/>
        <v>93.17254721617617</v>
      </c>
      <c r="X16" s="13">
        <v>13</v>
      </c>
    </row>
    <row r="17" spans="1:24" ht="15" x14ac:dyDescent="0.3">
      <c r="A17" s="46">
        <v>15</v>
      </c>
      <c r="B17" s="53">
        <v>2022210513</v>
      </c>
      <c r="C17" s="54" t="s">
        <v>231</v>
      </c>
      <c r="D17" s="2" t="s">
        <v>217</v>
      </c>
      <c r="E17" s="55">
        <v>97.951351349999996</v>
      </c>
      <c r="F17" s="17">
        <v>3</v>
      </c>
      <c r="G17" s="13">
        <v>0</v>
      </c>
      <c r="H17" s="9">
        <f t="shared" si="0"/>
        <v>100.95135135</v>
      </c>
      <c r="I17" s="13">
        <f t="shared" si="1"/>
        <v>0.92238586689862301</v>
      </c>
      <c r="J17" s="17">
        <f t="shared" si="2"/>
        <v>92.238586689862302</v>
      </c>
      <c r="K17" s="56">
        <v>86.17</v>
      </c>
      <c r="L17" s="17">
        <v>0</v>
      </c>
      <c r="M17" s="13">
        <v>0</v>
      </c>
      <c r="N17" s="17">
        <f t="shared" si="3"/>
        <v>86.17</v>
      </c>
      <c r="O17" s="13">
        <f t="shared" si="4"/>
        <v>0.93877328685041939</v>
      </c>
      <c r="P17" s="17">
        <f t="shared" si="5"/>
        <v>93.877328685041945</v>
      </c>
      <c r="Q17" s="17">
        <v>100</v>
      </c>
      <c r="R17" s="17">
        <v>0</v>
      </c>
      <c r="S17" s="13">
        <v>0</v>
      </c>
      <c r="T17" s="17">
        <f>Q17+R17</f>
        <v>100</v>
      </c>
      <c r="U17" s="13">
        <f t="shared" si="6"/>
        <v>0.86956521739130432</v>
      </c>
      <c r="V17" s="17">
        <f t="shared" si="7"/>
        <v>86.956521739130437</v>
      </c>
      <c r="W17" s="17">
        <f t="shared" si="8"/>
        <v>92.857499591414864</v>
      </c>
      <c r="X17" s="13">
        <v>14</v>
      </c>
    </row>
    <row r="18" spans="1:24" ht="15" x14ac:dyDescent="0.3">
      <c r="A18" s="46">
        <v>16</v>
      </c>
      <c r="B18" s="53">
        <v>2022210617</v>
      </c>
      <c r="C18" s="54" t="s">
        <v>232</v>
      </c>
      <c r="D18" s="2" t="s">
        <v>217</v>
      </c>
      <c r="E18" s="55">
        <v>98.027027029999999</v>
      </c>
      <c r="F18" s="17">
        <v>5</v>
      </c>
      <c r="G18" s="13">
        <v>0</v>
      </c>
      <c r="H18" s="9">
        <f t="shared" si="0"/>
        <v>103.02702703</v>
      </c>
      <c r="I18" s="13">
        <f t="shared" si="1"/>
        <v>0.94135117925842815</v>
      </c>
      <c r="J18" s="17">
        <f t="shared" si="2"/>
        <v>94.13511792584282</v>
      </c>
      <c r="K18" s="17">
        <v>85.29</v>
      </c>
      <c r="L18" s="17">
        <v>0</v>
      </c>
      <c r="M18" s="13">
        <v>0</v>
      </c>
      <c r="N18" s="17">
        <f t="shared" si="3"/>
        <v>85.29</v>
      </c>
      <c r="O18" s="13">
        <f t="shared" si="4"/>
        <v>0.92918618585902601</v>
      </c>
      <c r="P18" s="17">
        <f t="shared" si="5"/>
        <v>92.918618585902607</v>
      </c>
      <c r="Q18" s="17">
        <v>100</v>
      </c>
      <c r="R18" s="17">
        <v>0</v>
      </c>
      <c r="S18" s="13">
        <v>0</v>
      </c>
      <c r="T18" s="17">
        <v>100</v>
      </c>
      <c r="U18" s="13">
        <f t="shared" si="6"/>
        <v>0.86956521739130432</v>
      </c>
      <c r="V18" s="17">
        <f t="shared" si="7"/>
        <v>86.956521739130437</v>
      </c>
      <c r="W18" s="17">
        <f t="shared" si="8"/>
        <v>92.56570876921343</v>
      </c>
      <c r="X18" s="13">
        <v>15</v>
      </c>
    </row>
    <row r="19" spans="1:24" ht="15" x14ac:dyDescent="0.3">
      <c r="A19" s="46">
        <v>17</v>
      </c>
      <c r="B19" s="53">
        <v>2022210590</v>
      </c>
      <c r="C19" s="54" t="s">
        <v>233</v>
      </c>
      <c r="D19" s="2" t="s">
        <v>217</v>
      </c>
      <c r="E19" s="55">
        <v>98.045945950000004</v>
      </c>
      <c r="F19" s="17">
        <v>1</v>
      </c>
      <c r="G19" s="13">
        <v>0</v>
      </c>
      <c r="H19" s="9">
        <f t="shared" si="0"/>
        <v>99.045945950000004</v>
      </c>
      <c r="I19" s="13">
        <f t="shared" si="1"/>
        <v>0.90497630290399189</v>
      </c>
      <c r="J19" s="17">
        <f t="shared" si="2"/>
        <v>90.497630290399186</v>
      </c>
      <c r="K19" s="17">
        <v>85.19</v>
      </c>
      <c r="L19" s="17">
        <v>0</v>
      </c>
      <c r="M19" s="13">
        <v>0</v>
      </c>
      <c r="N19" s="17">
        <f t="shared" si="3"/>
        <v>85.19</v>
      </c>
      <c r="O19" s="13">
        <f t="shared" si="4"/>
        <v>0.92809674256454944</v>
      </c>
      <c r="P19" s="17">
        <f t="shared" si="5"/>
        <v>92.80967425645494</v>
      </c>
      <c r="Q19" s="17">
        <v>100</v>
      </c>
      <c r="R19" s="17">
        <v>0</v>
      </c>
      <c r="S19" s="13">
        <v>0</v>
      </c>
      <c r="T19" s="17">
        <v>100</v>
      </c>
      <c r="U19" s="13">
        <f t="shared" si="6"/>
        <v>0.86956521739130432</v>
      </c>
      <c r="V19" s="17">
        <f t="shared" si="7"/>
        <v>86.956521739130437</v>
      </c>
      <c r="W19" s="17">
        <f t="shared" si="8"/>
        <v>91.761950211511348</v>
      </c>
      <c r="X19" s="13">
        <v>16</v>
      </c>
    </row>
    <row r="20" spans="1:24" ht="15" x14ac:dyDescent="0.3">
      <c r="A20" s="46">
        <v>18</v>
      </c>
      <c r="B20" s="53">
        <v>2022210562</v>
      </c>
      <c r="C20" s="54" t="s">
        <v>234</v>
      </c>
      <c r="D20" s="2" t="s">
        <v>217</v>
      </c>
      <c r="E20" s="55">
        <v>98.027027029999999</v>
      </c>
      <c r="F20" s="17">
        <v>5.9</v>
      </c>
      <c r="G20" s="13">
        <v>0</v>
      </c>
      <c r="H20" s="9">
        <f t="shared" si="0"/>
        <v>103.92702703</v>
      </c>
      <c r="I20" s="13">
        <f t="shared" si="1"/>
        <v>0.94957442014730575</v>
      </c>
      <c r="J20" s="17">
        <f t="shared" si="2"/>
        <v>94.957442014730574</v>
      </c>
      <c r="K20" s="17">
        <v>83.05</v>
      </c>
      <c r="L20" s="17">
        <v>0</v>
      </c>
      <c r="M20" s="13">
        <v>0</v>
      </c>
      <c r="N20" s="17">
        <f t="shared" si="3"/>
        <v>83.05</v>
      </c>
      <c r="O20" s="13">
        <f t="shared" si="4"/>
        <v>0.90478265606275188</v>
      </c>
      <c r="P20" s="17">
        <f t="shared" si="5"/>
        <v>90.478265606275187</v>
      </c>
      <c r="Q20" s="17">
        <v>100</v>
      </c>
      <c r="R20" s="17">
        <v>6.67</v>
      </c>
      <c r="S20" s="13">
        <v>0</v>
      </c>
      <c r="T20" s="17">
        <v>106.67</v>
      </c>
      <c r="U20" s="13">
        <f t="shared" si="6"/>
        <v>0.92756521739130438</v>
      </c>
      <c r="V20" s="17">
        <f t="shared" si="7"/>
        <v>92.756521739130434</v>
      </c>
      <c r="W20" s="17">
        <f t="shared" si="8"/>
        <v>91.601926501251782</v>
      </c>
      <c r="X20" s="13">
        <v>17</v>
      </c>
    </row>
    <row r="21" spans="1:24" ht="15" x14ac:dyDescent="0.3">
      <c r="A21" s="46">
        <v>19</v>
      </c>
      <c r="B21" s="53">
        <v>2022210563</v>
      </c>
      <c r="C21" s="54" t="s">
        <v>235</v>
      </c>
      <c r="D21" s="2" t="s">
        <v>217</v>
      </c>
      <c r="E21" s="55">
        <v>98.083783780000005</v>
      </c>
      <c r="F21" s="17">
        <v>6.4</v>
      </c>
      <c r="G21" s="13">
        <v>0</v>
      </c>
      <c r="H21" s="9">
        <f t="shared" si="0"/>
        <v>104.48378378000001</v>
      </c>
      <c r="I21" s="13">
        <f t="shared" si="1"/>
        <v>0.95466147000481527</v>
      </c>
      <c r="J21" s="17">
        <f t="shared" si="2"/>
        <v>95.466147000481527</v>
      </c>
      <c r="K21" s="56">
        <v>83.65</v>
      </c>
      <c r="L21" s="17">
        <v>0</v>
      </c>
      <c r="M21" s="13">
        <v>0</v>
      </c>
      <c r="N21" s="17">
        <f t="shared" si="3"/>
        <v>83.65</v>
      </c>
      <c r="O21" s="13">
        <f t="shared" si="4"/>
        <v>0.91131931582961112</v>
      </c>
      <c r="P21" s="17">
        <f t="shared" si="5"/>
        <v>91.131931582961116</v>
      </c>
      <c r="Q21" s="17">
        <v>100</v>
      </c>
      <c r="R21" s="17">
        <v>0</v>
      </c>
      <c r="S21" s="13">
        <v>0</v>
      </c>
      <c r="T21" s="17">
        <f>Q21+R21</f>
        <v>100</v>
      </c>
      <c r="U21" s="13">
        <f t="shared" si="6"/>
        <v>0.86956521739130432</v>
      </c>
      <c r="V21" s="17">
        <f t="shared" si="7"/>
        <v>86.956521739130437</v>
      </c>
      <c r="W21" s="17">
        <f t="shared" si="8"/>
        <v>91.581233682082129</v>
      </c>
      <c r="X21" s="13">
        <v>18</v>
      </c>
    </row>
    <row r="22" spans="1:24" ht="15" x14ac:dyDescent="0.3">
      <c r="A22" s="46">
        <v>20</v>
      </c>
      <c r="B22" s="53">
        <v>2022210558</v>
      </c>
      <c r="C22" s="54" t="s">
        <v>236</v>
      </c>
      <c r="D22" s="2" t="s">
        <v>217</v>
      </c>
      <c r="E22" s="55">
        <v>98.045945950000004</v>
      </c>
      <c r="F22" s="57">
        <v>11.4</v>
      </c>
      <c r="G22" s="58">
        <v>0</v>
      </c>
      <c r="H22" s="30">
        <f t="shared" si="0"/>
        <v>109.44594595000001</v>
      </c>
      <c r="I22" s="13">
        <v>1</v>
      </c>
      <c r="J22" s="17">
        <f t="shared" si="2"/>
        <v>100</v>
      </c>
      <c r="K22" s="57">
        <v>82.16</v>
      </c>
      <c r="L22" s="57">
        <v>0</v>
      </c>
      <c r="M22" s="58">
        <v>0</v>
      </c>
      <c r="N22" s="17">
        <f t="shared" si="3"/>
        <v>82.16</v>
      </c>
      <c r="O22" s="13">
        <f t="shared" si="4"/>
        <v>0.89508661074191076</v>
      </c>
      <c r="P22" s="17">
        <f t="shared" si="5"/>
        <v>89.508661074191082</v>
      </c>
      <c r="Q22" s="57">
        <v>100</v>
      </c>
      <c r="R22" s="57">
        <v>0</v>
      </c>
      <c r="S22" s="58">
        <v>0</v>
      </c>
      <c r="T22" s="57">
        <v>100</v>
      </c>
      <c r="U22" s="13">
        <f t="shared" si="6"/>
        <v>0.86956521739130432</v>
      </c>
      <c r="V22" s="17">
        <f t="shared" si="7"/>
        <v>86.956521739130437</v>
      </c>
      <c r="W22" s="17">
        <f t="shared" si="8"/>
        <v>91.351714925846792</v>
      </c>
      <c r="X22" s="13">
        <v>19</v>
      </c>
    </row>
    <row r="23" spans="1:24" ht="15" x14ac:dyDescent="0.3">
      <c r="A23" s="46">
        <v>21</v>
      </c>
      <c r="B23" s="53">
        <v>2022210564</v>
      </c>
      <c r="C23" s="54" t="s">
        <v>237</v>
      </c>
      <c r="D23" s="2" t="s">
        <v>217</v>
      </c>
      <c r="E23" s="55">
        <v>97.989189190000005</v>
      </c>
      <c r="F23" s="17">
        <v>5.5</v>
      </c>
      <c r="G23" s="13">
        <v>0</v>
      </c>
      <c r="H23" s="9">
        <f t="shared" si="0"/>
        <v>103.48918919</v>
      </c>
      <c r="I23" s="13">
        <f>H23/109.4459</f>
        <v>0.94557392455998812</v>
      </c>
      <c r="J23" s="17">
        <f t="shared" si="2"/>
        <v>94.557392455998809</v>
      </c>
      <c r="K23" s="17">
        <v>83.34</v>
      </c>
      <c r="L23" s="17">
        <v>0</v>
      </c>
      <c r="M23" s="13">
        <v>0</v>
      </c>
      <c r="N23" s="17">
        <f t="shared" si="3"/>
        <v>83.34</v>
      </c>
      <c r="O23" s="13">
        <f t="shared" si="4"/>
        <v>0.90794204161673386</v>
      </c>
      <c r="P23" s="17">
        <f t="shared" si="5"/>
        <v>90.794204161673392</v>
      </c>
      <c r="Q23" s="17">
        <v>100</v>
      </c>
      <c r="R23" s="17">
        <v>0</v>
      </c>
      <c r="S23" s="13">
        <v>0</v>
      </c>
      <c r="T23" s="17">
        <v>100</v>
      </c>
      <c r="U23" s="13">
        <f t="shared" si="6"/>
        <v>0.86956521739130432</v>
      </c>
      <c r="V23" s="17">
        <f t="shared" si="7"/>
        <v>86.956521739130437</v>
      </c>
      <c r="W23" s="17">
        <f t="shared" si="8"/>
        <v>91.163073578284184</v>
      </c>
      <c r="X23" s="13">
        <v>20</v>
      </c>
    </row>
    <row r="24" spans="1:24" ht="15" x14ac:dyDescent="0.3">
      <c r="A24" s="46">
        <v>22</v>
      </c>
      <c r="B24" s="53">
        <v>2022210651</v>
      </c>
      <c r="C24" s="54" t="s">
        <v>238</v>
      </c>
      <c r="D24" s="2" t="s">
        <v>217</v>
      </c>
      <c r="E24" s="55">
        <v>97.951351349999996</v>
      </c>
      <c r="F24" s="17">
        <v>5.17</v>
      </c>
      <c r="G24" s="13">
        <v>0</v>
      </c>
      <c r="H24" s="9">
        <f t="shared" si="0"/>
        <v>103.12135135</v>
      </c>
      <c r="I24" s="13">
        <f>H24/109.4459</f>
        <v>0.94221301437513882</v>
      </c>
      <c r="J24" s="17">
        <f t="shared" si="2"/>
        <v>94.221301437513887</v>
      </c>
      <c r="K24" s="17">
        <v>82.96</v>
      </c>
      <c r="L24" s="17">
        <v>0</v>
      </c>
      <c r="M24" s="13">
        <v>0</v>
      </c>
      <c r="N24" s="17">
        <f t="shared" si="3"/>
        <v>82.96</v>
      </c>
      <c r="O24" s="13">
        <f t="shared" si="4"/>
        <v>0.90380215709772294</v>
      </c>
      <c r="P24" s="17">
        <f t="shared" si="5"/>
        <v>90.380215709772287</v>
      </c>
      <c r="Q24" s="17">
        <v>100</v>
      </c>
      <c r="R24" s="17">
        <v>0</v>
      </c>
      <c r="S24" s="13">
        <v>0</v>
      </c>
      <c r="T24" s="17">
        <v>100</v>
      </c>
      <c r="U24" s="13">
        <f t="shared" si="6"/>
        <v>0.86956521739130432</v>
      </c>
      <c r="V24" s="17">
        <f t="shared" si="7"/>
        <v>86.956521739130437</v>
      </c>
      <c r="W24" s="17">
        <f t="shared" si="8"/>
        <v>90.806063458256418</v>
      </c>
      <c r="X24" s="13">
        <v>21</v>
      </c>
    </row>
    <row r="25" spans="1:24" ht="15" x14ac:dyDescent="0.3">
      <c r="A25" s="46">
        <v>23</v>
      </c>
      <c r="B25" s="53">
        <v>2022210504</v>
      </c>
      <c r="C25" s="54" t="s">
        <v>239</v>
      </c>
      <c r="D25" s="2" t="s">
        <v>217</v>
      </c>
      <c r="E25" s="55">
        <v>98.027027029999999</v>
      </c>
      <c r="F25" s="17">
        <v>6.4</v>
      </c>
      <c r="G25" s="13">
        <v>0</v>
      </c>
      <c r="H25" s="9">
        <f t="shared" si="0"/>
        <v>104.42702703</v>
      </c>
      <c r="I25" s="13">
        <f t="shared" ref="I25:I38" si="10">H25/109.4459</f>
        <v>0.95414288730779329</v>
      </c>
      <c r="J25" s="17">
        <f t="shared" si="2"/>
        <v>95.414288730779333</v>
      </c>
      <c r="K25" s="56">
        <v>82.24</v>
      </c>
      <c r="L25" s="17">
        <v>0</v>
      </c>
      <c r="M25" s="13">
        <v>0</v>
      </c>
      <c r="N25" s="17">
        <f t="shared" si="3"/>
        <v>82.24</v>
      </c>
      <c r="O25" s="13">
        <f t="shared" si="4"/>
        <v>0.89595816537749196</v>
      </c>
      <c r="P25" s="17">
        <f t="shared" si="5"/>
        <v>89.595816537749201</v>
      </c>
      <c r="Q25" s="17">
        <v>100</v>
      </c>
      <c r="R25" s="17">
        <v>3</v>
      </c>
      <c r="S25" s="13">
        <v>0</v>
      </c>
      <c r="T25" s="17">
        <f>Q25+R25</f>
        <v>103</v>
      </c>
      <c r="U25" s="13">
        <f t="shared" si="6"/>
        <v>0.89565217391304353</v>
      </c>
      <c r="V25" s="17">
        <f t="shared" si="7"/>
        <v>89.565217391304358</v>
      </c>
      <c r="W25" s="17">
        <f t="shared" si="8"/>
        <v>90.756451061710749</v>
      </c>
      <c r="X25" s="13">
        <v>23</v>
      </c>
    </row>
    <row r="26" spans="1:24" ht="15" x14ac:dyDescent="0.3">
      <c r="A26" s="46">
        <v>24</v>
      </c>
      <c r="B26" s="53">
        <v>2022210635</v>
      </c>
      <c r="C26" s="54" t="s">
        <v>240</v>
      </c>
      <c r="D26" s="2" t="s">
        <v>217</v>
      </c>
      <c r="E26" s="55">
        <v>97.837837840000006</v>
      </c>
      <c r="F26" s="17">
        <v>1</v>
      </c>
      <c r="G26" s="13">
        <v>0</v>
      </c>
      <c r="H26" s="9">
        <f t="shared" si="0"/>
        <v>98.837837840000006</v>
      </c>
      <c r="I26" s="13">
        <f t="shared" si="10"/>
        <v>0.90307483277125966</v>
      </c>
      <c r="J26" s="17">
        <f t="shared" si="2"/>
        <v>90.307483277125968</v>
      </c>
      <c r="K26" s="17">
        <v>83.81</v>
      </c>
      <c r="L26" s="17">
        <v>0</v>
      </c>
      <c r="M26" s="13">
        <v>0</v>
      </c>
      <c r="N26" s="17">
        <f t="shared" si="3"/>
        <v>83.81</v>
      </c>
      <c r="O26" s="13">
        <f t="shared" si="4"/>
        <v>0.91306242510077351</v>
      </c>
      <c r="P26" s="17">
        <f t="shared" si="5"/>
        <v>91.306242510077354</v>
      </c>
      <c r="Q26" s="17">
        <v>100</v>
      </c>
      <c r="R26" s="17">
        <v>0</v>
      </c>
      <c r="S26" s="13">
        <v>0</v>
      </c>
      <c r="T26" s="17">
        <v>100</v>
      </c>
      <c r="U26" s="13">
        <f t="shared" si="6"/>
        <v>0.86956521739130432</v>
      </c>
      <c r="V26" s="17">
        <f t="shared" si="7"/>
        <v>86.956521739130437</v>
      </c>
      <c r="W26" s="17">
        <f t="shared" si="8"/>
        <v>90.671518586392395</v>
      </c>
      <c r="X26" s="13">
        <v>24</v>
      </c>
    </row>
    <row r="27" spans="1:24" ht="15" x14ac:dyDescent="0.3">
      <c r="A27" s="46">
        <v>25</v>
      </c>
      <c r="B27" s="53">
        <v>2022210518</v>
      </c>
      <c r="C27" s="54" t="s">
        <v>241</v>
      </c>
      <c r="D27" s="2" t="s">
        <v>217</v>
      </c>
      <c r="E27" s="55">
        <v>97.837837840000006</v>
      </c>
      <c r="F27" s="57">
        <v>5.5</v>
      </c>
      <c r="G27" s="58">
        <v>0</v>
      </c>
      <c r="H27" s="9">
        <f t="shared" si="0"/>
        <v>103.33783784000001</v>
      </c>
      <c r="I27" s="13">
        <f t="shared" si="10"/>
        <v>0.94419103721564723</v>
      </c>
      <c r="J27" s="17">
        <f t="shared" si="2"/>
        <v>94.419103721564724</v>
      </c>
      <c r="K27" s="57">
        <v>82.71</v>
      </c>
      <c r="L27" s="57">
        <v>0</v>
      </c>
      <c r="M27" s="58">
        <v>0</v>
      </c>
      <c r="N27" s="17">
        <f t="shared" si="3"/>
        <v>82.71</v>
      </c>
      <c r="O27" s="13">
        <f t="shared" si="4"/>
        <v>0.9010785488615316</v>
      </c>
      <c r="P27" s="17">
        <f t="shared" si="5"/>
        <v>90.107854886153163</v>
      </c>
      <c r="Q27" s="57">
        <v>100</v>
      </c>
      <c r="R27" s="57">
        <v>0</v>
      </c>
      <c r="S27" s="58">
        <v>0</v>
      </c>
      <c r="T27" s="57">
        <v>100</v>
      </c>
      <c r="U27" s="13">
        <f t="shared" si="6"/>
        <v>0.86956521739130432</v>
      </c>
      <c r="V27" s="17">
        <f t="shared" si="7"/>
        <v>86.956521739130437</v>
      </c>
      <c r="W27" s="17">
        <f t="shared" si="8"/>
        <v>90.654971338533201</v>
      </c>
      <c r="X27" s="13">
        <v>25</v>
      </c>
    </row>
    <row r="28" spans="1:24" ht="15" x14ac:dyDescent="0.3">
      <c r="A28" s="46">
        <v>26</v>
      </c>
      <c r="B28" s="53">
        <v>2022210503</v>
      </c>
      <c r="C28" s="54" t="s">
        <v>242</v>
      </c>
      <c r="D28" s="2" t="s">
        <v>217</v>
      </c>
      <c r="E28" s="55">
        <v>97.951351349999996</v>
      </c>
      <c r="F28" s="17">
        <v>1</v>
      </c>
      <c r="G28" s="13">
        <v>0</v>
      </c>
      <c r="H28" s="9">
        <f t="shared" si="0"/>
        <v>98.951351349999996</v>
      </c>
      <c r="I28" s="13">
        <f t="shared" si="10"/>
        <v>0.90411199825667299</v>
      </c>
      <c r="J28" s="17">
        <f t="shared" si="2"/>
        <v>90.411199825667296</v>
      </c>
      <c r="K28" s="17">
        <v>83.655000000000001</v>
      </c>
      <c r="L28" s="17">
        <v>0</v>
      </c>
      <c r="M28" s="13">
        <v>0</v>
      </c>
      <c r="N28" s="17">
        <f t="shared" si="3"/>
        <v>83.655000000000001</v>
      </c>
      <c r="O28" s="13">
        <f t="shared" si="4"/>
        <v>0.91137378799433488</v>
      </c>
      <c r="P28" s="17">
        <f t="shared" si="5"/>
        <v>91.137378799433492</v>
      </c>
      <c r="Q28" s="17">
        <v>100</v>
      </c>
      <c r="R28" s="17">
        <v>0</v>
      </c>
      <c r="S28" s="13">
        <v>0</v>
      </c>
      <c r="T28" s="17">
        <v>100</v>
      </c>
      <c r="U28" s="13">
        <f t="shared" si="6"/>
        <v>0.86956521739130432</v>
      </c>
      <c r="V28" s="17">
        <f t="shared" si="7"/>
        <v>86.956521739130437</v>
      </c>
      <c r="W28" s="17">
        <f t="shared" si="8"/>
        <v>90.574057298649947</v>
      </c>
      <c r="X28" s="13">
        <v>26</v>
      </c>
    </row>
    <row r="29" spans="1:24" ht="15" x14ac:dyDescent="0.3">
      <c r="A29" s="46">
        <v>27</v>
      </c>
      <c r="B29" s="53">
        <v>2022210542</v>
      </c>
      <c r="C29" s="54" t="s">
        <v>243</v>
      </c>
      <c r="D29" s="2" t="s">
        <v>217</v>
      </c>
      <c r="E29" s="55">
        <v>97.951351349999996</v>
      </c>
      <c r="F29" s="17">
        <v>1</v>
      </c>
      <c r="G29" s="13">
        <v>0</v>
      </c>
      <c r="H29" s="9">
        <f t="shared" si="0"/>
        <v>98.951351349999996</v>
      </c>
      <c r="I29" s="13">
        <f t="shared" si="10"/>
        <v>0.90411199825667299</v>
      </c>
      <c r="J29" s="17">
        <f t="shared" si="2"/>
        <v>90.411199825667296</v>
      </c>
      <c r="K29" s="17">
        <v>83.49</v>
      </c>
      <c r="L29" s="17">
        <v>0</v>
      </c>
      <c r="M29" s="13">
        <v>0</v>
      </c>
      <c r="N29" s="17">
        <f t="shared" si="3"/>
        <v>83.49</v>
      </c>
      <c r="O29" s="13">
        <f t="shared" si="4"/>
        <v>0.90957620655844851</v>
      </c>
      <c r="P29" s="17">
        <f t="shared" si="5"/>
        <v>90.957620655844849</v>
      </c>
      <c r="Q29" s="17">
        <v>100</v>
      </c>
      <c r="R29" s="17">
        <v>0</v>
      </c>
      <c r="S29" s="13">
        <v>0</v>
      </c>
      <c r="T29" s="17">
        <v>100</v>
      </c>
      <c r="U29" s="13">
        <f t="shared" si="6"/>
        <v>0.86956521739130432</v>
      </c>
      <c r="V29" s="17">
        <f t="shared" si="7"/>
        <v>86.956521739130437</v>
      </c>
      <c r="W29" s="17">
        <f t="shared" si="8"/>
        <v>90.448226598137907</v>
      </c>
      <c r="X29" s="13">
        <v>27</v>
      </c>
    </row>
    <row r="30" spans="1:24" ht="15" x14ac:dyDescent="0.3">
      <c r="A30" s="46">
        <v>28</v>
      </c>
      <c r="B30" s="53">
        <v>2022210644</v>
      </c>
      <c r="C30" s="54" t="s">
        <v>244</v>
      </c>
      <c r="D30" s="2" t="s">
        <v>217</v>
      </c>
      <c r="E30" s="55">
        <v>97.781081080000007</v>
      </c>
      <c r="F30" s="17">
        <v>3</v>
      </c>
      <c r="G30" s="13">
        <v>0</v>
      </c>
      <c r="H30" s="9">
        <f t="shared" si="0"/>
        <v>100.78108108000001</v>
      </c>
      <c r="I30" s="13">
        <f t="shared" si="10"/>
        <v>0.92083011862481845</v>
      </c>
      <c r="J30" s="17">
        <f t="shared" si="2"/>
        <v>92.08301186248184</v>
      </c>
      <c r="K30" s="17">
        <v>82.85</v>
      </c>
      <c r="L30" s="17">
        <v>0</v>
      </c>
      <c r="M30" s="13">
        <v>0</v>
      </c>
      <c r="N30" s="17">
        <f t="shared" si="3"/>
        <v>82.85</v>
      </c>
      <c r="O30" s="13">
        <f t="shared" si="4"/>
        <v>0.90260376947379872</v>
      </c>
      <c r="P30" s="17">
        <f t="shared" si="5"/>
        <v>90.260376947379868</v>
      </c>
      <c r="Q30" s="17">
        <v>100</v>
      </c>
      <c r="R30" s="17">
        <v>0</v>
      </c>
      <c r="S30" s="13">
        <v>0</v>
      </c>
      <c r="T30" s="17">
        <v>100</v>
      </c>
      <c r="U30" s="13">
        <f t="shared" si="6"/>
        <v>0.86956521739130432</v>
      </c>
      <c r="V30" s="17">
        <f t="shared" si="7"/>
        <v>86.956521739130437</v>
      </c>
      <c r="W30" s="17">
        <f t="shared" si="8"/>
        <v>90.294518409575318</v>
      </c>
      <c r="X30" s="13">
        <v>28</v>
      </c>
    </row>
    <row r="31" spans="1:24" ht="15" x14ac:dyDescent="0.3">
      <c r="A31" s="46">
        <v>29</v>
      </c>
      <c r="B31" s="53">
        <v>2022210557</v>
      </c>
      <c r="C31" s="54" t="s">
        <v>245</v>
      </c>
      <c r="D31" s="2" t="s">
        <v>217</v>
      </c>
      <c r="E31" s="55">
        <v>97.837837840000006</v>
      </c>
      <c r="F31" s="17">
        <v>1</v>
      </c>
      <c r="G31" s="13">
        <v>0</v>
      </c>
      <c r="H31" s="9">
        <f t="shared" si="0"/>
        <v>98.837837840000006</v>
      </c>
      <c r="I31" s="13">
        <f t="shared" si="10"/>
        <v>0.90307483277125966</v>
      </c>
      <c r="J31" s="17">
        <f t="shared" si="2"/>
        <v>90.307483277125968</v>
      </c>
      <c r="K31" s="17">
        <v>83.09</v>
      </c>
      <c r="L31" s="17">
        <v>0</v>
      </c>
      <c r="M31" s="13">
        <v>0</v>
      </c>
      <c r="N31" s="17">
        <f t="shared" si="3"/>
        <v>83.09</v>
      </c>
      <c r="O31" s="13">
        <f t="shared" si="4"/>
        <v>0.90521843338054253</v>
      </c>
      <c r="P31" s="17">
        <f t="shared" si="5"/>
        <v>90.521843338054254</v>
      </c>
      <c r="Q31" s="17">
        <v>100</v>
      </c>
      <c r="R31" s="17">
        <v>0</v>
      </c>
      <c r="S31" s="13">
        <v>0</v>
      </c>
      <c r="T31" s="17">
        <v>100</v>
      </c>
      <c r="U31" s="13">
        <f t="shared" si="6"/>
        <v>0.86956521739130432</v>
      </c>
      <c r="V31" s="17">
        <f t="shared" si="7"/>
        <v>86.956521739130437</v>
      </c>
      <c r="W31" s="17">
        <f t="shared" si="8"/>
        <v>90.122439165976218</v>
      </c>
      <c r="X31" s="13">
        <v>29</v>
      </c>
    </row>
    <row r="32" spans="1:24" ht="15" x14ac:dyDescent="0.3">
      <c r="A32" s="46">
        <v>30</v>
      </c>
      <c r="B32" s="53">
        <v>2022210646</v>
      </c>
      <c r="C32" s="54" t="s">
        <v>246</v>
      </c>
      <c r="D32" s="2" t="s">
        <v>217</v>
      </c>
      <c r="E32" s="55">
        <v>97.875675680000001</v>
      </c>
      <c r="F32" s="17">
        <v>0</v>
      </c>
      <c r="G32" s="13">
        <v>-2</v>
      </c>
      <c r="H32" s="9">
        <f t="shared" si="0"/>
        <v>95.875675680000001</v>
      </c>
      <c r="I32" s="13">
        <f t="shared" si="10"/>
        <v>0.87600975166726214</v>
      </c>
      <c r="J32" s="17">
        <f t="shared" si="2"/>
        <v>87.600975166726215</v>
      </c>
      <c r="K32" s="17">
        <v>83.59</v>
      </c>
      <c r="L32" s="17">
        <v>0</v>
      </c>
      <c r="M32" s="13">
        <v>0</v>
      </c>
      <c r="N32" s="17">
        <f t="shared" si="3"/>
        <v>83.59</v>
      </c>
      <c r="O32" s="13">
        <f t="shared" si="4"/>
        <v>0.91066564985292509</v>
      </c>
      <c r="P32" s="17">
        <f t="shared" si="5"/>
        <v>91.066564985292501</v>
      </c>
      <c r="Q32" s="17">
        <v>100</v>
      </c>
      <c r="R32" s="17">
        <v>0</v>
      </c>
      <c r="S32" s="13">
        <v>0</v>
      </c>
      <c r="T32" s="17">
        <v>100</v>
      </c>
      <c r="U32" s="13">
        <f t="shared" si="6"/>
        <v>0.86956521739130432</v>
      </c>
      <c r="V32" s="17">
        <f t="shared" si="7"/>
        <v>86.956521739130437</v>
      </c>
      <c r="W32" s="17">
        <f t="shared" si="8"/>
        <v>89.962442696963038</v>
      </c>
      <c r="X32" s="13">
        <v>31</v>
      </c>
    </row>
    <row r="33" spans="1:24" ht="15" x14ac:dyDescent="0.3">
      <c r="A33" s="46">
        <v>31</v>
      </c>
      <c r="B33" s="53">
        <v>2022210529</v>
      </c>
      <c r="C33" s="54" t="s">
        <v>247</v>
      </c>
      <c r="D33" s="2" t="s">
        <v>217</v>
      </c>
      <c r="E33" s="55">
        <v>97.913513510000001</v>
      </c>
      <c r="F33" s="17">
        <v>1</v>
      </c>
      <c r="G33" s="13">
        <v>0</v>
      </c>
      <c r="H33" s="9">
        <f t="shared" si="0"/>
        <v>98.913513510000001</v>
      </c>
      <c r="I33" s="13">
        <f t="shared" si="10"/>
        <v>0.90376627639774543</v>
      </c>
      <c r="J33" s="17">
        <f t="shared" si="2"/>
        <v>90.37662763977454</v>
      </c>
      <c r="K33" s="56">
        <v>81.69</v>
      </c>
      <c r="L33" s="17">
        <v>0</v>
      </c>
      <c r="M33" s="13">
        <v>0</v>
      </c>
      <c r="N33" s="17">
        <f t="shared" si="3"/>
        <v>81.69</v>
      </c>
      <c r="O33" s="13">
        <f t="shared" si="4"/>
        <v>0.88996622725787111</v>
      </c>
      <c r="P33" s="17">
        <f t="shared" si="5"/>
        <v>88.996622725787105</v>
      </c>
      <c r="Q33" s="17">
        <v>100</v>
      </c>
      <c r="R33" s="17">
        <v>0</v>
      </c>
      <c r="S33" s="13">
        <v>0</v>
      </c>
      <c r="T33" s="17">
        <f>Q33+R33</f>
        <v>100</v>
      </c>
      <c r="U33" s="13">
        <f t="shared" si="6"/>
        <v>0.86956521739130432</v>
      </c>
      <c r="V33" s="17">
        <f t="shared" si="7"/>
        <v>86.956521739130437</v>
      </c>
      <c r="W33" s="17">
        <f t="shared" si="8"/>
        <v>89.068613609918927</v>
      </c>
      <c r="X33" s="13">
        <v>32</v>
      </c>
    </row>
    <row r="34" spans="1:24" ht="15" x14ac:dyDescent="0.3">
      <c r="A34" s="46">
        <v>32</v>
      </c>
      <c r="B34" s="53">
        <v>2022210556</v>
      </c>
      <c r="C34" s="54" t="s">
        <v>248</v>
      </c>
      <c r="D34" s="2" t="s">
        <v>217</v>
      </c>
      <c r="E34" s="55">
        <v>97.818918920000002</v>
      </c>
      <c r="F34" s="17">
        <v>5.43</v>
      </c>
      <c r="G34" s="13">
        <v>0</v>
      </c>
      <c r="H34" s="9">
        <f t="shared" si="0"/>
        <v>103.24891891999999</v>
      </c>
      <c r="I34" s="13">
        <f t="shared" si="10"/>
        <v>0.94337859088371512</v>
      </c>
      <c r="J34" s="17">
        <f t="shared" si="2"/>
        <v>94.337859088371516</v>
      </c>
      <c r="K34" s="17">
        <v>80.53</v>
      </c>
      <c r="L34" s="17">
        <v>0</v>
      </c>
      <c r="M34" s="13">
        <v>0</v>
      </c>
      <c r="N34" s="17">
        <f t="shared" si="3"/>
        <v>80.53</v>
      </c>
      <c r="O34" s="13">
        <f t="shared" si="4"/>
        <v>0.8773286850419435</v>
      </c>
      <c r="P34" s="17">
        <f t="shared" si="5"/>
        <v>87.732868504194357</v>
      </c>
      <c r="Q34" s="17">
        <v>100</v>
      </c>
      <c r="R34" s="17">
        <v>0</v>
      </c>
      <c r="S34" s="13">
        <v>0</v>
      </c>
      <c r="T34" s="17">
        <v>100</v>
      </c>
      <c r="U34" s="13">
        <f t="shared" si="6"/>
        <v>0.86956521739130432</v>
      </c>
      <c r="V34" s="17">
        <f t="shared" si="7"/>
        <v>86.956521739130437</v>
      </c>
      <c r="W34" s="17">
        <f t="shared" si="8"/>
        <v>88.976231944523406</v>
      </c>
      <c r="X34" s="13">
        <v>33</v>
      </c>
    </row>
    <row r="35" spans="1:24" ht="15" x14ac:dyDescent="0.3">
      <c r="A35" s="46">
        <v>33</v>
      </c>
      <c r="B35" s="53">
        <v>2022210643</v>
      </c>
      <c r="C35" s="54" t="s">
        <v>249</v>
      </c>
      <c r="D35" s="2" t="s">
        <v>217</v>
      </c>
      <c r="E35" s="55">
        <v>97.97027027</v>
      </c>
      <c r="F35" s="17">
        <v>1</v>
      </c>
      <c r="G35" s="13">
        <v>0</v>
      </c>
      <c r="H35" s="9">
        <f t="shared" si="0"/>
        <v>98.97027027</v>
      </c>
      <c r="I35" s="13">
        <f t="shared" si="10"/>
        <v>0.90428485918613677</v>
      </c>
      <c r="J35" s="17">
        <f t="shared" si="2"/>
        <v>90.428485918613674</v>
      </c>
      <c r="K35" s="17">
        <v>81.45</v>
      </c>
      <c r="L35" s="17">
        <v>0</v>
      </c>
      <c r="M35" s="13">
        <v>0</v>
      </c>
      <c r="N35" s="17">
        <f t="shared" si="3"/>
        <v>81.45</v>
      </c>
      <c r="O35" s="13">
        <f t="shared" si="4"/>
        <v>0.88735156335112753</v>
      </c>
      <c r="P35" s="17">
        <f t="shared" si="5"/>
        <v>88.735156335112748</v>
      </c>
      <c r="Q35" s="17">
        <v>100</v>
      </c>
      <c r="R35" s="17">
        <v>0</v>
      </c>
      <c r="S35" s="13">
        <v>0</v>
      </c>
      <c r="T35" s="17">
        <v>100</v>
      </c>
      <c r="U35" s="13">
        <f t="shared" si="6"/>
        <v>0.86956521739130432</v>
      </c>
      <c r="V35" s="17">
        <f t="shared" si="7"/>
        <v>86.956521739130437</v>
      </c>
      <c r="W35" s="17">
        <f t="shared" si="8"/>
        <v>88.895958792214699</v>
      </c>
      <c r="X35" s="13">
        <v>34</v>
      </c>
    </row>
    <row r="36" spans="1:24" ht="15" x14ac:dyDescent="0.3">
      <c r="A36" s="46">
        <v>34</v>
      </c>
      <c r="B36" s="53">
        <v>2022210634</v>
      </c>
      <c r="C36" s="54" t="s">
        <v>250</v>
      </c>
      <c r="D36" s="2" t="s">
        <v>217</v>
      </c>
      <c r="E36" s="55">
        <v>98.06486486</v>
      </c>
      <c r="F36" s="17">
        <v>1</v>
      </c>
      <c r="G36" s="13">
        <v>0</v>
      </c>
      <c r="H36" s="9">
        <f t="shared" si="0"/>
        <v>99.06486486</v>
      </c>
      <c r="I36" s="13">
        <f t="shared" si="10"/>
        <v>0.90514916374208632</v>
      </c>
      <c r="J36" s="17">
        <f t="shared" si="2"/>
        <v>90.514916374208639</v>
      </c>
      <c r="K36" s="68">
        <v>80</v>
      </c>
      <c r="L36" s="17">
        <v>0</v>
      </c>
      <c r="M36" s="13">
        <v>0</v>
      </c>
      <c r="N36" s="17">
        <f t="shared" si="3"/>
        <v>80</v>
      </c>
      <c r="O36" s="13">
        <f t="shared" si="4"/>
        <v>0.87155463558121793</v>
      </c>
      <c r="P36" s="17">
        <f t="shared" si="5"/>
        <v>87.155463558121795</v>
      </c>
      <c r="Q36" s="17">
        <v>100</v>
      </c>
      <c r="R36" s="17">
        <v>0</v>
      </c>
      <c r="S36" s="13">
        <v>0</v>
      </c>
      <c r="T36" s="17">
        <v>100</v>
      </c>
      <c r="U36" s="13">
        <f t="shared" si="6"/>
        <v>0.86956521739130432</v>
      </c>
      <c r="V36" s="17">
        <f t="shared" si="7"/>
        <v>86.956521739130437</v>
      </c>
      <c r="W36" s="17">
        <f t="shared" si="8"/>
        <v>87.807459939440022</v>
      </c>
      <c r="X36" s="13">
        <v>35</v>
      </c>
    </row>
    <row r="37" spans="1:24" ht="15" x14ac:dyDescent="0.3">
      <c r="A37" s="46">
        <v>35</v>
      </c>
      <c r="B37" s="53">
        <v>2022210555</v>
      </c>
      <c r="C37" s="54" t="s">
        <v>251</v>
      </c>
      <c r="D37" s="2" t="s">
        <v>217</v>
      </c>
      <c r="E37" s="55">
        <v>97.837837840000006</v>
      </c>
      <c r="F37" s="17">
        <v>1</v>
      </c>
      <c r="G37" s="13">
        <v>-2</v>
      </c>
      <c r="H37" s="9">
        <f t="shared" si="0"/>
        <v>96.837837840000006</v>
      </c>
      <c r="I37" s="13">
        <f t="shared" si="10"/>
        <v>0.88480096412930964</v>
      </c>
      <c r="J37" s="17">
        <f t="shared" si="2"/>
        <v>88.480096412930962</v>
      </c>
      <c r="K37" s="17">
        <v>77.680000000000007</v>
      </c>
      <c r="L37" s="17">
        <v>0</v>
      </c>
      <c r="M37" s="13">
        <v>0</v>
      </c>
      <c r="N37" s="17">
        <f t="shared" si="3"/>
        <v>77.680000000000007</v>
      </c>
      <c r="O37" s="13">
        <f t="shared" si="4"/>
        <v>0.84627955114936271</v>
      </c>
      <c r="P37" s="17">
        <f t="shared" si="5"/>
        <v>84.62795511493627</v>
      </c>
      <c r="Q37" s="17">
        <v>100</v>
      </c>
      <c r="R37" s="17">
        <v>0</v>
      </c>
      <c r="S37" s="13">
        <v>0</v>
      </c>
      <c r="T37" s="17">
        <v>100</v>
      </c>
      <c r="U37" s="13">
        <f t="shared" si="6"/>
        <v>0.86956521739130432</v>
      </c>
      <c r="V37" s="17">
        <f t="shared" si="7"/>
        <v>86.956521739130437</v>
      </c>
      <c r="W37" s="17">
        <f t="shared" si="8"/>
        <v>85.631240036954622</v>
      </c>
      <c r="X37" s="13">
        <v>36</v>
      </c>
    </row>
    <row r="38" spans="1:24" ht="15" x14ac:dyDescent="0.3">
      <c r="A38" s="46">
        <v>36</v>
      </c>
      <c r="B38" s="53">
        <v>2022210586</v>
      </c>
      <c r="C38" s="54" t="s">
        <v>252</v>
      </c>
      <c r="D38" s="2" t="s">
        <v>217</v>
      </c>
      <c r="E38" s="55">
        <v>97.875675680000001</v>
      </c>
      <c r="F38" s="17">
        <v>1</v>
      </c>
      <c r="G38" s="13">
        <v>-2</v>
      </c>
      <c r="H38" s="9">
        <f t="shared" si="0"/>
        <v>96.875675680000001</v>
      </c>
      <c r="I38" s="13">
        <f t="shared" si="10"/>
        <v>0.8851466859882372</v>
      </c>
      <c r="J38" s="17">
        <f t="shared" si="2"/>
        <v>88.514668598823718</v>
      </c>
      <c r="K38" s="17">
        <v>69.83</v>
      </c>
      <c r="L38" s="17">
        <v>0</v>
      </c>
      <c r="M38" s="13">
        <v>0</v>
      </c>
      <c r="N38" s="17">
        <f t="shared" si="3"/>
        <v>69.83</v>
      </c>
      <c r="O38" s="13">
        <f t="shared" si="4"/>
        <v>0.76075825253295559</v>
      </c>
      <c r="P38" s="17">
        <f t="shared" si="5"/>
        <v>76.075825253295562</v>
      </c>
      <c r="Q38" s="17">
        <v>100</v>
      </c>
      <c r="R38" s="17">
        <v>0</v>
      </c>
      <c r="S38" s="13">
        <v>0</v>
      </c>
      <c r="T38" s="17">
        <v>100</v>
      </c>
      <c r="U38" s="13">
        <f t="shared" si="6"/>
        <v>0.86956521739130432</v>
      </c>
      <c r="V38" s="17">
        <f t="shared" si="7"/>
        <v>86.956521739130437</v>
      </c>
      <c r="W38" s="17">
        <f t="shared" si="8"/>
        <v>79.651663570984681</v>
      </c>
      <c r="X38" s="13">
        <v>37</v>
      </c>
    </row>
  </sheetData>
  <mergeCells count="10">
    <mergeCell ref="W1:W2"/>
    <mergeCell ref="X1:X2"/>
    <mergeCell ref="Y1:Y2"/>
    <mergeCell ref="E1:J1"/>
    <mergeCell ref="K1:P1"/>
    <mergeCell ref="Q1:V1"/>
    <mergeCell ref="A1:A2"/>
    <mergeCell ref="B1:B2"/>
    <mergeCell ref="C1:C2"/>
    <mergeCell ref="D1:D2"/>
  </mergeCells>
  <phoneticPr fontId="18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2"/>
  <sheetViews>
    <sheetView topLeftCell="B1" workbookViewId="0">
      <selection activeCell="G29" sqref="G29"/>
    </sheetView>
  </sheetViews>
  <sheetFormatPr defaultColWidth="9" defaultRowHeight="14" x14ac:dyDescent="0.3"/>
  <cols>
    <col min="1" max="8" width="9" style="12"/>
    <col min="9" max="10" width="12.9140625" style="12"/>
    <col min="11" max="14" width="9" style="12"/>
    <col min="15" max="16" width="12.9140625" style="12"/>
    <col min="17" max="20" width="9" style="12"/>
    <col min="21" max="23" width="12.9140625" style="12"/>
    <col min="24" max="16384" width="9" style="12"/>
  </cols>
  <sheetData>
    <row r="1" spans="1:24" x14ac:dyDescent="0.3">
      <c r="B1" s="94" t="s">
        <v>12</v>
      </c>
      <c r="C1" s="95" t="s">
        <v>14</v>
      </c>
      <c r="D1" s="94" t="s">
        <v>15</v>
      </c>
      <c r="E1" s="95" t="s">
        <v>182</v>
      </c>
      <c r="F1" s="95"/>
      <c r="G1" s="95"/>
      <c r="H1" s="95"/>
      <c r="I1" s="95"/>
      <c r="J1" s="95"/>
      <c r="K1" s="95" t="s">
        <v>183</v>
      </c>
      <c r="L1" s="95"/>
      <c r="M1" s="95"/>
      <c r="N1" s="95"/>
      <c r="O1" s="95"/>
      <c r="P1" s="96"/>
      <c r="Q1" s="97" t="s">
        <v>184</v>
      </c>
      <c r="R1" s="97"/>
      <c r="S1" s="97"/>
      <c r="T1" s="97"/>
      <c r="U1" s="97"/>
      <c r="V1" s="97"/>
      <c r="W1" s="98" t="s">
        <v>19</v>
      </c>
      <c r="X1" s="94" t="s">
        <v>20</v>
      </c>
    </row>
    <row r="2" spans="1:24" x14ac:dyDescent="0.3">
      <c r="B2" s="94"/>
      <c r="C2" s="95"/>
      <c r="D2" s="94"/>
      <c r="E2" s="22" t="s">
        <v>21</v>
      </c>
      <c r="F2" s="22" t="s">
        <v>22</v>
      </c>
      <c r="G2" s="22" t="s">
        <v>23</v>
      </c>
      <c r="H2" s="22" t="s">
        <v>24</v>
      </c>
      <c r="I2" s="26" t="s">
        <v>25</v>
      </c>
      <c r="J2" s="22" t="s">
        <v>26</v>
      </c>
      <c r="K2" s="22" t="s">
        <v>21</v>
      </c>
      <c r="L2" s="22" t="s">
        <v>22</v>
      </c>
      <c r="M2" s="22" t="s">
        <v>23</v>
      </c>
      <c r="N2" s="22" t="s">
        <v>27</v>
      </c>
      <c r="O2" s="26" t="s">
        <v>28</v>
      </c>
      <c r="P2" s="40" t="s">
        <v>29</v>
      </c>
      <c r="Q2" s="41" t="s">
        <v>21</v>
      </c>
      <c r="R2" s="41" t="s">
        <v>22</v>
      </c>
      <c r="S2" s="41" t="s">
        <v>23</v>
      </c>
      <c r="T2" s="41" t="s">
        <v>30</v>
      </c>
      <c r="U2" s="42" t="s">
        <v>31</v>
      </c>
      <c r="V2" s="42" t="s">
        <v>32</v>
      </c>
      <c r="W2" s="99"/>
      <c r="X2" s="94"/>
    </row>
    <row r="3" spans="1:24" x14ac:dyDescent="0.3">
      <c r="A3" s="12">
        <v>1</v>
      </c>
      <c r="B3" s="2">
        <v>1</v>
      </c>
      <c r="C3" s="22" t="s">
        <v>253</v>
      </c>
      <c r="D3" s="2" t="s">
        <v>254</v>
      </c>
      <c r="E3" s="22">
        <v>95.7</v>
      </c>
      <c r="F3" s="22">
        <v>9</v>
      </c>
      <c r="G3" s="22">
        <v>0</v>
      </c>
      <c r="H3" s="22">
        <v>104.7</v>
      </c>
      <c r="I3" s="26">
        <v>0.95009074410163297</v>
      </c>
      <c r="J3" s="22">
        <v>95.009074410163294</v>
      </c>
      <c r="K3" s="22">
        <v>87.9</v>
      </c>
      <c r="L3" s="22">
        <v>0</v>
      </c>
      <c r="M3" s="22">
        <v>0</v>
      </c>
      <c r="N3" s="22">
        <v>87.9</v>
      </c>
      <c r="O3" s="26">
        <v>0.96604022420046198</v>
      </c>
      <c r="P3" s="22">
        <v>96.604022420046206</v>
      </c>
      <c r="Q3" s="22">
        <v>100</v>
      </c>
      <c r="R3" s="22">
        <v>13.56</v>
      </c>
      <c r="S3" s="22">
        <v>0</v>
      </c>
      <c r="T3" s="22">
        <v>113.56</v>
      </c>
      <c r="U3" s="43">
        <v>0.98320346320346297</v>
      </c>
      <c r="V3" s="44">
        <v>98.320346320346303</v>
      </c>
      <c r="W3" s="22">
        <v>96.456665208099594</v>
      </c>
      <c r="X3" s="17">
        <v>1</v>
      </c>
    </row>
    <row r="4" spans="1:24" x14ac:dyDescent="0.3">
      <c r="A4" s="12">
        <v>2</v>
      </c>
      <c r="B4" s="2">
        <v>2</v>
      </c>
      <c r="C4" s="22" t="s">
        <v>255</v>
      </c>
      <c r="D4" s="2" t="s">
        <v>254</v>
      </c>
      <c r="E4" s="22">
        <v>95</v>
      </c>
      <c r="F4" s="22">
        <v>2</v>
      </c>
      <c r="G4" s="22">
        <v>0</v>
      </c>
      <c r="H4" s="22">
        <v>97</v>
      </c>
      <c r="I4" s="26">
        <v>0.88021778584391996</v>
      </c>
      <c r="J4" s="22">
        <v>88.021778584391996</v>
      </c>
      <c r="K4" s="22">
        <v>90.22</v>
      </c>
      <c r="L4" s="22">
        <v>0</v>
      </c>
      <c r="M4" s="22">
        <v>0</v>
      </c>
      <c r="N4" s="22">
        <v>90.22</v>
      </c>
      <c r="O4" s="26">
        <v>0.99153753159687896</v>
      </c>
      <c r="P4" s="22">
        <v>99.153753159687895</v>
      </c>
      <c r="Q4" s="22">
        <v>100</v>
      </c>
      <c r="R4" s="22">
        <v>1</v>
      </c>
      <c r="S4" s="22">
        <v>0</v>
      </c>
      <c r="T4" s="22">
        <v>101</v>
      </c>
      <c r="U4" s="43">
        <v>0.87445887445887405</v>
      </c>
      <c r="V4" s="44">
        <v>87.445887445887493</v>
      </c>
      <c r="W4" s="22">
        <v>95.7565716732487</v>
      </c>
      <c r="X4" s="17">
        <v>2</v>
      </c>
    </row>
    <row r="5" spans="1:24" x14ac:dyDescent="0.3">
      <c r="A5" s="12">
        <v>3</v>
      </c>
      <c r="B5" s="2">
        <v>3</v>
      </c>
      <c r="C5" s="22" t="s">
        <v>256</v>
      </c>
      <c r="D5" s="2" t="s">
        <v>254</v>
      </c>
      <c r="E5" s="22">
        <v>95</v>
      </c>
      <c r="F5" s="22">
        <v>0</v>
      </c>
      <c r="G5" s="22">
        <v>0</v>
      </c>
      <c r="H5" s="22">
        <v>95</v>
      </c>
      <c r="I5" s="26">
        <v>0.86206896551724099</v>
      </c>
      <c r="J5" s="22">
        <v>86.2068965517241</v>
      </c>
      <c r="K5" s="22">
        <v>89.95</v>
      </c>
      <c r="L5" s="22">
        <v>0</v>
      </c>
      <c r="M5" s="22">
        <v>0</v>
      </c>
      <c r="N5" s="22">
        <v>89.95</v>
      </c>
      <c r="O5" s="26">
        <v>0.98857017254643398</v>
      </c>
      <c r="P5" s="22">
        <v>98.857017254643395</v>
      </c>
      <c r="Q5" s="22">
        <v>100</v>
      </c>
      <c r="R5" s="22">
        <v>6.6</v>
      </c>
      <c r="S5" s="22">
        <v>0</v>
      </c>
      <c r="T5" s="22">
        <v>106.6</v>
      </c>
      <c r="U5" s="43">
        <v>0.92294372294372296</v>
      </c>
      <c r="V5" s="44">
        <v>92.294372294372295</v>
      </c>
      <c r="W5" s="22">
        <v>95.670728618032399</v>
      </c>
      <c r="X5" s="17">
        <v>3</v>
      </c>
    </row>
    <row r="6" spans="1:24" x14ac:dyDescent="0.3">
      <c r="A6" s="12">
        <v>4</v>
      </c>
      <c r="B6" s="2">
        <v>4</v>
      </c>
      <c r="C6" s="22" t="s">
        <v>257</v>
      </c>
      <c r="D6" s="2" t="s">
        <v>254</v>
      </c>
      <c r="E6" s="22">
        <v>94.3</v>
      </c>
      <c r="F6" s="22">
        <v>0</v>
      </c>
      <c r="G6" s="22">
        <v>0</v>
      </c>
      <c r="H6" s="22">
        <v>94.3</v>
      </c>
      <c r="I6" s="26">
        <v>0.855716878402904</v>
      </c>
      <c r="J6" s="22">
        <v>85.571687840290394</v>
      </c>
      <c r="K6" s="22">
        <v>90.55</v>
      </c>
      <c r="L6" s="22">
        <v>0</v>
      </c>
      <c r="M6" s="22">
        <v>0</v>
      </c>
      <c r="N6" s="22">
        <v>90.55</v>
      </c>
      <c r="O6" s="26">
        <v>0.99516430376964504</v>
      </c>
      <c r="P6" s="22">
        <v>99.516430376964493</v>
      </c>
      <c r="Q6" s="22">
        <v>100</v>
      </c>
      <c r="R6" s="22">
        <v>0.5</v>
      </c>
      <c r="S6" s="22">
        <v>0</v>
      </c>
      <c r="T6" s="22">
        <v>100.5</v>
      </c>
      <c r="U6" s="43">
        <v>0.87012987012986998</v>
      </c>
      <c r="V6" s="44">
        <v>87.012987012986997</v>
      </c>
      <c r="W6" s="22">
        <v>95.477137533231897</v>
      </c>
      <c r="X6" s="17">
        <v>4</v>
      </c>
    </row>
    <row r="7" spans="1:24" x14ac:dyDescent="0.3">
      <c r="A7" s="12">
        <v>5</v>
      </c>
      <c r="B7" s="2">
        <v>5</v>
      </c>
      <c r="C7" s="22" t="s">
        <v>258</v>
      </c>
      <c r="D7" s="2" t="s">
        <v>254</v>
      </c>
      <c r="E7" s="22">
        <v>95</v>
      </c>
      <c r="F7" s="22">
        <v>8.57</v>
      </c>
      <c r="G7" s="22">
        <v>0</v>
      </c>
      <c r="H7" s="22">
        <v>103.57</v>
      </c>
      <c r="I7" s="26">
        <v>0.93983666061705995</v>
      </c>
      <c r="J7" s="22">
        <v>93.983666061706003</v>
      </c>
      <c r="K7" s="22">
        <v>87.04</v>
      </c>
      <c r="L7" s="22">
        <v>0</v>
      </c>
      <c r="M7" s="22">
        <v>0</v>
      </c>
      <c r="N7" s="22">
        <v>87.04</v>
      </c>
      <c r="O7" s="26">
        <v>0.95658863611385903</v>
      </c>
      <c r="P7" s="22">
        <v>95.658863611385897</v>
      </c>
      <c r="Q7" s="22">
        <v>100</v>
      </c>
      <c r="R7" s="22">
        <v>2.5</v>
      </c>
      <c r="S7" s="22">
        <v>0</v>
      </c>
      <c r="T7" s="22">
        <v>102.5</v>
      </c>
      <c r="U7" s="43">
        <v>0.88744588744588704</v>
      </c>
      <c r="V7" s="44">
        <v>88.744588744588796</v>
      </c>
      <c r="W7" s="22">
        <v>94.632396614770201</v>
      </c>
      <c r="X7" s="17">
        <v>5</v>
      </c>
    </row>
    <row r="8" spans="1:24" x14ac:dyDescent="0.3">
      <c r="A8" s="12">
        <v>6</v>
      </c>
      <c r="B8" s="2">
        <v>6</v>
      </c>
      <c r="C8" s="26" t="s">
        <v>259</v>
      </c>
      <c r="D8" s="38" t="s">
        <v>254</v>
      </c>
      <c r="E8" s="26">
        <v>95</v>
      </c>
      <c r="F8" s="26">
        <v>2</v>
      </c>
      <c r="G8" s="26">
        <v>0</v>
      </c>
      <c r="H8" s="26">
        <v>97</v>
      </c>
      <c r="I8" s="26">
        <v>0.88021778584391996</v>
      </c>
      <c r="J8" s="26">
        <v>88.021778584391996</v>
      </c>
      <c r="K8" s="26">
        <v>88.72</v>
      </c>
      <c r="L8" s="26">
        <v>0</v>
      </c>
      <c r="M8" s="26">
        <v>0</v>
      </c>
      <c r="N8" s="26">
        <v>88.72</v>
      </c>
      <c r="O8" s="26">
        <v>0.97505220353885003</v>
      </c>
      <c r="P8" s="26">
        <v>97.505220353885093</v>
      </c>
      <c r="Q8" s="26">
        <v>100</v>
      </c>
      <c r="R8" s="26">
        <v>1</v>
      </c>
      <c r="S8" s="26">
        <v>0</v>
      </c>
      <c r="T8" s="26">
        <v>101</v>
      </c>
      <c r="U8" s="43">
        <v>0.87445887445887405</v>
      </c>
      <c r="V8" s="44">
        <v>87.445887445887493</v>
      </c>
      <c r="W8" s="26">
        <v>94.602598709186694</v>
      </c>
      <c r="X8" s="17">
        <v>6</v>
      </c>
    </row>
    <row r="9" spans="1:24" x14ac:dyDescent="0.3">
      <c r="A9" s="12">
        <v>7</v>
      </c>
      <c r="B9" s="2">
        <v>7</v>
      </c>
      <c r="C9" s="22" t="s">
        <v>260</v>
      </c>
      <c r="D9" s="2" t="s">
        <v>254</v>
      </c>
      <c r="E9" s="22">
        <v>95</v>
      </c>
      <c r="F9" s="22">
        <v>0</v>
      </c>
      <c r="G9" s="22">
        <v>0</v>
      </c>
      <c r="H9" s="22">
        <v>95</v>
      </c>
      <c r="I9" s="26">
        <v>0.86206896551724099</v>
      </c>
      <c r="J9" s="22">
        <v>86.2068965517241</v>
      </c>
      <c r="K9" s="22">
        <v>89.24</v>
      </c>
      <c r="L9" s="22">
        <v>0</v>
      </c>
      <c r="M9" s="22">
        <v>0</v>
      </c>
      <c r="N9" s="22">
        <v>89.24</v>
      </c>
      <c r="O9" s="26">
        <v>0.98076711726563404</v>
      </c>
      <c r="P9" s="22">
        <v>98.076711726563403</v>
      </c>
      <c r="Q9" s="22">
        <v>100</v>
      </c>
      <c r="R9" s="22">
        <v>0.5</v>
      </c>
      <c r="S9" s="22">
        <v>0</v>
      </c>
      <c r="T9" s="22">
        <v>100.5</v>
      </c>
      <c r="U9" s="43">
        <v>0.87012987012986998</v>
      </c>
      <c r="V9" s="44">
        <v>87.012987012986997</v>
      </c>
      <c r="W9" s="22">
        <v>94.5963762202379</v>
      </c>
      <c r="X9" s="17">
        <v>7</v>
      </c>
    </row>
    <row r="10" spans="1:24" x14ac:dyDescent="0.3">
      <c r="A10" s="12">
        <v>8</v>
      </c>
      <c r="B10" s="2">
        <v>8</v>
      </c>
      <c r="C10" s="26" t="s">
        <v>261</v>
      </c>
      <c r="D10" s="38" t="s">
        <v>254</v>
      </c>
      <c r="E10" s="26">
        <v>96.4</v>
      </c>
      <c r="F10" s="26">
        <v>7.2</v>
      </c>
      <c r="G10" s="26">
        <v>0</v>
      </c>
      <c r="H10" s="26">
        <v>103.6</v>
      </c>
      <c r="I10" s="26">
        <v>0.94010889292195998</v>
      </c>
      <c r="J10" s="26">
        <v>94.010889292195998</v>
      </c>
      <c r="K10" s="26">
        <v>86.16</v>
      </c>
      <c r="L10" s="26">
        <v>0.57999999999999996</v>
      </c>
      <c r="M10" s="26">
        <v>0</v>
      </c>
      <c r="N10" s="26">
        <v>86.74</v>
      </c>
      <c r="O10" s="26">
        <v>0.95329157050225299</v>
      </c>
      <c r="P10" s="26">
        <v>95.329157050225305</v>
      </c>
      <c r="Q10" s="26">
        <v>100</v>
      </c>
      <c r="R10" s="26">
        <v>2</v>
      </c>
      <c r="S10" s="26">
        <v>0</v>
      </c>
      <c r="T10" s="26">
        <v>102</v>
      </c>
      <c r="U10" s="43">
        <v>0.88311688311688297</v>
      </c>
      <c r="V10" s="44">
        <v>88.3116883116883</v>
      </c>
      <c r="W10" s="26">
        <v>94.363756624765799</v>
      </c>
      <c r="X10" s="17">
        <v>8</v>
      </c>
    </row>
    <row r="11" spans="1:24" x14ac:dyDescent="0.3">
      <c r="A11" s="12">
        <v>9</v>
      </c>
      <c r="B11" s="2">
        <v>9</v>
      </c>
      <c r="C11" s="22" t="s">
        <v>262</v>
      </c>
      <c r="D11" s="2" t="s">
        <v>254</v>
      </c>
      <c r="E11" s="22">
        <v>95.7</v>
      </c>
      <c r="F11" s="22">
        <v>7</v>
      </c>
      <c r="G11" s="22">
        <v>0</v>
      </c>
      <c r="H11" s="22">
        <v>102.7</v>
      </c>
      <c r="I11" s="26">
        <v>0.93194192377495499</v>
      </c>
      <c r="J11" s="22">
        <v>93.194192377495497</v>
      </c>
      <c r="K11" s="22">
        <v>86.51</v>
      </c>
      <c r="L11" s="22">
        <v>0</v>
      </c>
      <c r="M11" s="22">
        <v>0</v>
      </c>
      <c r="N11" s="22">
        <v>86.51</v>
      </c>
      <c r="O11" s="26">
        <v>0.95076382020002204</v>
      </c>
      <c r="P11" s="22">
        <v>95.0763820200022</v>
      </c>
      <c r="Q11" s="22">
        <v>100</v>
      </c>
      <c r="R11" s="22">
        <v>3</v>
      </c>
      <c r="S11" s="22">
        <v>0</v>
      </c>
      <c r="T11" s="22">
        <v>103</v>
      </c>
      <c r="U11" s="43">
        <v>0.891774891774892</v>
      </c>
      <c r="V11" s="44">
        <v>89.177489177489207</v>
      </c>
      <c r="W11" s="22">
        <v>94.110054807249597</v>
      </c>
      <c r="X11" s="17">
        <v>9</v>
      </c>
    </row>
    <row r="12" spans="1:24" x14ac:dyDescent="0.3">
      <c r="A12" s="12">
        <v>10</v>
      </c>
      <c r="B12" s="2">
        <v>10</v>
      </c>
      <c r="C12" s="22" t="s">
        <v>263</v>
      </c>
      <c r="D12" s="2" t="s">
        <v>254</v>
      </c>
      <c r="E12" s="22">
        <v>96.4</v>
      </c>
      <c r="F12" s="22">
        <v>3.57</v>
      </c>
      <c r="G12" s="22"/>
      <c r="H12" s="39">
        <v>99.97</v>
      </c>
      <c r="I12" s="26">
        <v>0.907168784029038</v>
      </c>
      <c r="J12" s="22">
        <v>90.716878402903802</v>
      </c>
      <c r="K12" s="22">
        <v>85.39</v>
      </c>
      <c r="L12" s="22">
        <v>0</v>
      </c>
      <c r="M12" s="22">
        <v>0</v>
      </c>
      <c r="N12" s="22">
        <v>85.39</v>
      </c>
      <c r="O12" s="26">
        <v>0.93845477525002796</v>
      </c>
      <c r="P12" s="22">
        <v>93.845477525002707</v>
      </c>
      <c r="Q12" s="22">
        <v>100</v>
      </c>
      <c r="R12" s="22">
        <v>8.67</v>
      </c>
      <c r="S12" s="22">
        <v>0</v>
      </c>
      <c r="T12" s="22">
        <v>108.67</v>
      </c>
      <c r="U12" s="43">
        <v>0.94086580086580096</v>
      </c>
      <c r="V12" s="44">
        <v>94.086580086580099</v>
      </c>
      <c r="W12" s="22">
        <v>93.243867956740701</v>
      </c>
      <c r="X12" s="17">
        <v>10</v>
      </c>
    </row>
    <row r="13" spans="1:24" x14ac:dyDescent="0.3">
      <c r="A13" s="12">
        <v>11</v>
      </c>
      <c r="B13" s="22">
        <v>11</v>
      </c>
      <c r="C13" s="22" t="s">
        <v>264</v>
      </c>
      <c r="D13" s="22" t="s">
        <v>254</v>
      </c>
      <c r="E13" s="22">
        <v>94.3</v>
      </c>
      <c r="F13" s="22">
        <v>0</v>
      </c>
      <c r="G13" s="22">
        <v>0</v>
      </c>
      <c r="H13" s="22">
        <v>94.3</v>
      </c>
      <c r="I13" s="22">
        <v>0.855716878402904</v>
      </c>
      <c r="J13" s="22">
        <v>85.571687840290394</v>
      </c>
      <c r="K13" s="22">
        <v>87.1</v>
      </c>
      <c r="L13" s="22">
        <v>0</v>
      </c>
      <c r="M13" s="22">
        <v>0</v>
      </c>
      <c r="N13" s="22">
        <v>87.1</v>
      </c>
      <c r="O13" s="26">
        <v>0.95724804923618001</v>
      </c>
      <c r="P13" s="22">
        <v>95.724804923617995</v>
      </c>
      <c r="Q13" s="22">
        <v>100</v>
      </c>
      <c r="R13" s="22">
        <v>3.83</v>
      </c>
      <c r="S13" s="22">
        <v>0</v>
      </c>
      <c r="T13" s="22">
        <v>103.83</v>
      </c>
      <c r="U13" s="43">
        <v>0.89896103896103896</v>
      </c>
      <c r="V13" s="44">
        <v>89.896103896103895</v>
      </c>
      <c r="W13" s="22">
        <v>93.111311404201004</v>
      </c>
      <c r="X13" s="17">
        <v>11</v>
      </c>
    </row>
    <row r="14" spans="1:24" x14ac:dyDescent="0.3">
      <c r="A14" s="12">
        <v>12</v>
      </c>
      <c r="B14" s="22">
        <v>12</v>
      </c>
      <c r="C14" s="22" t="s">
        <v>265</v>
      </c>
      <c r="D14" s="22" t="s">
        <v>254</v>
      </c>
      <c r="E14" s="22">
        <v>95.7</v>
      </c>
      <c r="F14" s="22">
        <v>5</v>
      </c>
      <c r="G14" s="22">
        <v>0</v>
      </c>
      <c r="H14" s="22">
        <v>100.7</v>
      </c>
      <c r="I14" s="22">
        <v>0.91379310344827602</v>
      </c>
      <c r="J14" s="22">
        <v>91.379310344827601</v>
      </c>
      <c r="K14" s="22">
        <v>85.73</v>
      </c>
      <c r="L14" s="22">
        <v>0</v>
      </c>
      <c r="M14" s="22">
        <v>0</v>
      </c>
      <c r="N14" s="22">
        <v>85.73</v>
      </c>
      <c r="O14" s="26">
        <v>0.94219144960984702</v>
      </c>
      <c r="P14" s="22">
        <v>94.219144960984707</v>
      </c>
      <c r="Q14" s="22">
        <v>100</v>
      </c>
      <c r="R14" s="22">
        <v>1</v>
      </c>
      <c r="S14" s="22">
        <v>0</v>
      </c>
      <c r="T14" s="22">
        <v>101</v>
      </c>
      <c r="U14" s="43">
        <v>0.87445887445887405</v>
      </c>
      <c r="V14" s="44">
        <v>87.445887445887493</v>
      </c>
      <c r="W14" s="22">
        <v>92.973852286243599</v>
      </c>
      <c r="X14" s="17">
        <v>12</v>
      </c>
    </row>
    <row r="15" spans="1:24" x14ac:dyDescent="0.3">
      <c r="A15" s="12">
        <v>13</v>
      </c>
      <c r="B15" s="22">
        <v>13</v>
      </c>
      <c r="C15" s="22" t="s">
        <v>266</v>
      </c>
      <c r="D15" s="22" t="s">
        <v>254</v>
      </c>
      <c r="E15" s="22">
        <v>95</v>
      </c>
      <c r="F15" s="22">
        <v>0</v>
      </c>
      <c r="G15" s="22">
        <v>0</v>
      </c>
      <c r="H15" s="22">
        <v>95</v>
      </c>
      <c r="I15" s="22">
        <v>0.86206896551724099</v>
      </c>
      <c r="J15" s="22">
        <v>86.2068965517241</v>
      </c>
      <c r="K15" s="22">
        <v>86.29</v>
      </c>
      <c r="L15" s="22">
        <v>0</v>
      </c>
      <c r="M15" s="22">
        <v>0</v>
      </c>
      <c r="N15" s="22">
        <v>86.29</v>
      </c>
      <c r="O15" s="26">
        <v>0.94834597208484495</v>
      </c>
      <c r="P15" s="22">
        <v>94.834597208484496</v>
      </c>
      <c r="Q15" s="22">
        <v>100</v>
      </c>
      <c r="R15" s="22">
        <v>0.5</v>
      </c>
      <c r="S15" s="22">
        <v>0</v>
      </c>
      <c r="T15" s="22">
        <v>100.5</v>
      </c>
      <c r="U15" s="43">
        <v>0.87012987012986998</v>
      </c>
      <c r="V15" s="44">
        <v>87.012987012986997</v>
      </c>
      <c r="W15" s="22">
        <v>92.326896057582601</v>
      </c>
      <c r="X15" s="17">
        <v>13</v>
      </c>
    </row>
    <row r="16" spans="1:24" x14ac:dyDescent="0.3">
      <c r="A16" s="12">
        <v>14</v>
      </c>
      <c r="B16" s="22">
        <v>14</v>
      </c>
      <c r="C16" s="22" t="s">
        <v>267</v>
      </c>
      <c r="D16" s="22" t="s">
        <v>254</v>
      </c>
      <c r="E16" s="22">
        <v>95</v>
      </c>
      <c r="F16" s="22">
        <v>7</v>
      </c>
      <c r="G16" s="22">
        <v>0</v>
      </c>
      <c r="H16" s="22">
        <v>102</v>
      </c>
      <c r="I16" s="22">
        <v>0.925589836660617</v>
      </c>
      <c r="J16" s="22">
        <v>92.558983666061707</v>
      </c>
      <c r="K16" s="22">
        <v>83.37</v>
      </c>
      <c r="L16" s="22">
        <v>0</v>
      </c>
      <c r="M16" s="22">
        <v>0</v>
      </c>
      <c r="N16" s="22">
        <v>83.37</v>
      </c>
      <c r="O16" s="26">
        <v>0.91625453346521601</v>
      </c>
      <c r="P16" s="22">
        <v>91.625453346521596</v>
      </c>
      <c r="Q16" s="22">
        <v>100</v>
      </c>
      <c r="R16" s="22">
        <v>5.67</v>
      </c>
      <c r="S16" s="22"/>
      <c r="T16" s="22">
        <v>105.67</v>
      </c>
      <c r="U16" s="43">
        <v>0.91489177489177498</v>
      </c>
      <c r="V16" s="44">
        <v>91.489177489177493</v>
      </c>
      <c r="W16" s="22">
        <v>91.798531824695203</v>
      </c>
      <c r="X16" s="17">
        <v>14</v>
      </c>
    </row>
    <row r="17" spans="1:24" x14ac:dyDescent="0.3">
      <c r="A17" s="12">
        <v>15</v>
      </c>
      <c r="B17" s="22">
        <v>15</v>
      </c>
      <c r="C17" s="22" t="s">
        <v>268</v>
      </c>
      <c r="D17" s="22" t="s">
        <v>254</v>
      </c>
      <c r="E17" s="22">
        <v>95.7</v>
      </c>
      <c r="F17" s="22">
        <v>3.37</v>
      </c>
      <c r="G17" s="22">
        <v>0</v>
      </c>
      <c r="H17" s="22">
        <v>99.07</v>
      </c>
      <c r="I17" s="22">
        <v>0.89900181488203301</v>
      </c>
      <c r="J17" s="22">
        <v>89.900181488203302</v>
      </c>
      <c r="K17" s="22">
        <v>84.57</v>
      </c>
      <c r="L17" s="22">
        <v>0</v>
      </c>
      <c r="M17" s="22">
        <v>0</v>
      </c>
      <c r="N17" s="22">
        <v>84.57</v>
      </c>
      <c r="O17" s="26">
        <v>0.92944279591163903</v>
      </c>
      <c r="P17" s="22">
        <v>92.944279591163905</v>
      </c>
      <c r="Q17" s="22">
        <v>100</v>
      </c>
      <c r="R17" s="22">
        <v>1</v>
      </c>
      <c r="S17" s="22">
        <v>0</v>
      </c>
      <c r="T17" s="22">
        <v>101</v>
      </c>
      <c r="U17" s="43">
        <v>0.87445887445887405</v>
      </c>
      <c r="V17" s="44">
        <v>87.445887445887493</v>
      </c>
      <c r="W17" s="22">
        <v>91.785620756044096</v>
      </c>
      <c r="X17" s="17">
        <v>15</v>
      </c>
    </row>
    <row r="18" spans="1:24" x14ac:dyDescent="0.3">
      <c r="A18" s="12">
        <v>16</v>
      </c>
      <c r="B18" s="22">
        <v>16</v>
      </c>
      <c r="C18" s="22" t="s">
        <v>269</v>
      </c>
      <c r="D18" s="22" t="s">
        <v>254</v>
      </c>
      <c r="E18" s="22">
        <v>95.7</v>
      </c>
      <c r="F18" s="22">
        <v>3.67</v>
      </c>
      <c r="G18" s="22">
        <v>0</v>
      </c>
      <c r="H18" s="22">
        <v>99.37</v>
      </c>
      <c r="I18" s="22">
        <v>0.90172413793103401</v>
      </c>
      <c r="J18" s="22">
        <v>90.172413793103402</v>
      </c>
      <c r="K18" s="22">
        <v>84.125</v>
      </c>
      <c r="L18" s="22">
        <v>0</v>
      </c>
      <c r="M18" s="22">
        <v>0</v>
      </c>
      <c r="N18" s="22">
        <v>84.125</v>
      </c>
      <c r="O18" s="26">
        <v>0.92455214858775703</v>
      </c>
      <c r="P18" s="22">
        <v>92.455214858775705</v>
      </c>
      <c r="Q18" s="22">
        <v>100</v>
      </c>
      <c r="R18" s="22">
        <v>1</v>
      </c>
      <c r="S18" s="22">
        <v>0</v>
      </c>
      <c r="T18" s="22">
        <v>101</v>
      </c>
      <c r="U18" s="43">
        <v>0.87445887445887405</v>
      </c>
      <c r="V18" s="44">
        <v>87.445887445887493</v>
      </c>
      <c r="W18" s="22">
        <v>91.497721904352403</v>
      </c>
      <c r="X18" s="17">
        <v>16</v>
      </c>
    </row>
    <row r="19" spans="1:24" x14ac:dyDescent="0.3">
      <c r="A19" s="12">
        <v>17</v>
      </c>
      <c r="B19" s="22">
        <v>17</v>
      </c>
      <c r="C19" s="22" t="s">
        <v>270</v>
      </c>
      <c r="D19" s="22" t="s">
        <v>254</v>
      </c>
      <c r="E19" s="22">
        <v>95.7</v>
      </c>
      <c r="F19" s="22">
        <v>6</v>
      </c>
      <c r="G19" s="22">
        <v>0</v>
      </c>
      <c r="H19" s="22">
        <v>101.7</v>
      </c>
      <c r="I19" s="22">
        <v>0.92286751361161501</v>
      </c>
      <c r="J19" s="22">
        <v>92.286751361161507</v>
      </c>
      <c r="K19" s="22">
        <v>83.48</v>
      </c>
      <c r="L19" s="22">
        <v>0</v>
      </c>
      <c r="M19" s="22">
        <v>0</v>
      </c>
      <c r="N19" s="22">
        <v>83.48</v>
      </c>
      <c r="O19" s="26">
        <v>0.917463457522805</v>
      </c>
      <c r="P19" s="22">
        <v>91.746345752280504</v>
      </c>
      <c r="Q19" s="22">
        <v>100</v>
      </c>
      <c r="R19" s="22">
        <v>0.5</v>
      </c>
      <c r="S19" s="22">
        <v>0</v>
      </c>
      <c r="T19" s="22">
        <v>100.5</v>
      </c>
      <c r="U19" s="43">
        <v>0.87012987012986998</v>
      </c>
      <c r="V19" s="44">
        <v>87.012987012986997</v>
      </c>
      <c r="W19" s="22">
        <v>91.381091000127299</v>
      </c>
      <c r="X19" s="17">
        <v>17</v>
      </c>
    </row>
    <row r="20" spans="1:24" x14ac:dyDescent="0.3">
      <c r="A20" s="12">
        <v>18</v>
      </c>
      <c r="B20" s="22">
        <v>18</v>
      </c>
      <c r="C20" s="22" t="s">
        <v>271</v>
      </c>
      <c r="D20" s="22" t="s">
        <v>254</v>
      </c>
      <c r="E20" s="22">
        <v>95</v>
      </c>
      <c r="F20" s="22">
        <v>0.5</v>
      </c>
      <c r="G20" s="22">
        <v>0</v>
      </c>
      <c r="H20" s="22">
        <v>95.5</v>
      </c>
      <c r="I20" s="22">
        <v>0.86660617059891099</v>
      </c>
      <c r="J20" s="22">
        <v>86.660617059891095</v>
      </c>
      <c r="K20" s="22">
        <v>82.28</v>
      </c>
      <c r="L20" s="22">
        <v>0</v>
      </c>
      <c r="M20" s="22">
        <v>0</v>
      </c>
      <c r="N20" s="22">
        <v>82.28</v>
      </c>
      <c r="O20" s="26">
        <v>0.90427519507638199</v>
      </c>
      <c r="P20" s="22">
        <v>90.427519507638195</v>
      </c>
      <c r="Q20" s="22">
        <v>100</v>
      </c>
      <c r="R20" s="22">
        <v>0.5</v>
      </c>
      <c r="S20" s="22">
        <v>0</v>
      </c>
      <c r="T20" s="22">
        <v>100.5</v>
      </c>
      <c r="U20" s="43">
        <v>0.87012987012986998</v>
      </c>
      <c r="V20" s="44">
        <v>87.012987012986997</v>
      </c>
      <c r="W20" s="22">
        <v>89.332685768623705</v>
      </c>
      <c r="X20" s="17">
        <v>18</v>
      </c>
    </row>
    <row r="21" spans="1:24" x14ac:dyDescent="0.3">
      <c r="A21" s="12">
        <v>19</v>
      </c>
      <c r="B21" s="22">
        <v>19</v>
      </c>
      <c r="C21" s="22" t="s">
        <v>272</v>
      </c>
      <c r="D21" s="22" t="s">
        <v>254</v>
      </c>
      <c r="E21" s="22">
        <v>95.7</v>
      </c>
      <c r="F21" s="22">
        <v>3.67</v>
      </c>
      <c r="G21" s="22">
        <v>0</v>
      </c>
      <c r="H21" s="22">
        <v>99.37</v>
      </c>
      <c r="I21" s="22">
        <v>0.90172413793103401</v>
      </c>
      <c r="J21" s="22">
        <v>90.172413793103402</v>
      </c>
      <c r="K21" s="22">
        <v>77.36</v>
      </c>
      <c r="L21" s="22">
        <v>0</v>
      </c>
      <c r="M21" s="22">
        <v>0</v>
      </c>
      <c r="N21" s="22">
        <v>77.36</v>
      </c>
      <c r="O21" s="26">
        <v>0.85020331904604896</v>
      </c>
      <c r="P21" s="22">
        <v>85.020331904604902</v>
      </c>
      <c r="Q21" s="22">
        <v>100</v>
      </c>
      <c r="R21" s="22">
        <v>9.67</v>
      </c>
      <c r="S21" s="22">
        <v>0</v>
      </c>
      <c r="T21" s="22">
        <v>109.67</v>
      </c>
      <c r="U21" s="43">
        <v>0.94952380952380999</v>
      </c>
      <c r="V21" s="44">
        <v>94.952380952380906</v>
      </c>
      <c r="W21" s="22">
        <v>87.043953187082195</v>
      </c>
      <c r="X21" s="17">
        <v>19</v>
      </c>
    </row>
    <row r="22" spans="1:24" x14ac:dyDescent="0.3">
      <c r="A22" s="12">
        <v>20</v>
      </c>
      <c r="B22" s="22">
        <v>20</v>
      </c>
      <c r="C22" s="22" t="s">
        <v>273</v>
      </c>
      <c r="D22" s="22" t="s">
        <v>254</v>
      </c>
      <c r="E22" s="22">
        <v>95</v>
      </c>
      <c r="F22" s="22">
        <v>0</v>
      </c>
      <c r="G22" s="22">
        <v>0</v>
      </c>
      <c r="H22" s="22">
        <v>95</v>
      </c>
      <c r="I22" s="22">
        <v>0.86206896551724099</v>
      </c>
      <c r="J22" s="22">
        <v>86.2068965517241</v>
      </c>
      <c r="K22" s="22">
        <v>78.36</v>
      </c>
      <c r="L22" s="22">
        <v>0</v>
      </c>
      <c r="M22" s="22">
        <v>0</v>
      </c>
      <c r="N22" s="22">
        <v>78.36</v>
      </c>
      <c r="O22" s="26">
        <v>0.86119353775140095</v>
      </c>
      <c r="P22" s="22">
        <v>86.119353775140098</v>
      </c>
      <c r="Q22" s="22">
        <v>100</v>
      </c>
      <c r="R22" s="22">
        <v>0</v>
      </c>
      <c r="S22" s="22">
        <v>0</v>
      </c>
      <c r="T22" s="22">
        <v>100</v>
      </c>
      <c r="U22" s="43">
        <v>0.86580086580086602</v>
      </c>
      <c r="V22" s="44">
        <v>86.580086580086601</v>
      </c>
      <c r="W22" s="22">
        <v>86.182935610951603</v>
      </c>
      <c r="X22" s="17">
        <v>20</v>
      </c>
    </row>
  </sheetData>
  <mergeCells count="8">
    <mergeCell ref="W1:W2"/>
    <mergeCell ref="X1:X2"/>
    <mergeCell ref="E1:J1"/>
    <mergeCell ref="K1:P1"/>
    <mergeCell ref="Q1:V1"/>
    <mergeCell ref="B1:B2"/>
    <mergeCell ref="C1:C2"/>
    <mergeCell ref="D1:D2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8"/>
  <sheetViews>
    <sheetView workbookViewId="0">
      <selection activeCell="E3" sqref="E3:X4"/>
    </sheetView>
  </sheetViews>
  <sheetFormatPr defaultColWidth="9" defaultRowHeight="14" x14ac:dyDescent="0.3"/>
  <cols>
    <col min="2" max="2" width="12.75" customWidth="1"/>
    <col min="5" max="5" width="11.08203125" customWidth="1"/>
    <col min="8" max="8" width="12.1640625" customWidth="1"/>
    <col min="9" max="9" width="10" customWidth="1"/>
    <col min="10" max="10" width="12.1640625" customWidth="1"/>
    <col min="11" max="11" width="11.08203125" customWidth="1"/>
    <col min="12" max="12" width="10" customWidth="1"/>
    <col min="15" max="15" width="10" customWidth="1"/>
    <col min="16" max="16" width="11.58203125" customWidth="1"/>
    <col min="18" max="18" width="10" customWidth="1"/>
    <col min="21" max="21" width="10" customWidth="1"/>
    <col min="22" max="23" width="11.08203125" customWidth="1"/>
    <col min="25" max="25" width="8.75" customWidth="1"/>
  </cols>
  <sheetData>
    <row r="1" spans="1:25" x14ac:dyDescent="0.3">
      <c r="A1" s="91" t="s">
        <v>12</v>
      </c>
      <c r="B1" s="92" t="s">
        <v>13</v>
      </c>
      <c r="C1" s="92" t="s">
        <v>14</v>
      </c>
      <c r="D1" s="92" t="s">
        <v>15</v>
      </c>
      <c r="E1" s="91" t="s">
        <v>16</v>
      </c>
      <c r="F1" s="91"/>
      <c r="G1" s="91"/>
      <c r="H1" s="91"/>
      <c r="I1" s="91"/>
      <c r="J1" s="91"/>
      <c r="K1" s="91" t="s">
        <v>17</v>
      </c>
      <c r="L1" s="91"/>
      <c r="M1" s="91"/>
      <c r="N1" s="91"/>
      <c r="O1" s="91"/>
      <c r="P1" s="91"/>
      <c r="Q1" s="91" t="s">
        <v>18</v>
      </c>
      <c r="R1" s="91"/>
      <c r="S1" s="91"/>
      <c r="T1" s="91"/>
      <c r="U1" s="91"/>
      <c r="V1" s="91"/>
      <c r="W1" s="93" t="s">
        <v>19</v>
      </c>
      <c r="X1" s="94" t="s">
        <v>20</v>
      </c>
    </row>
    <row r="2" spans="1:25" ht="28" x14ac:dyDescent="0.3">
      <c r="A2" s="91"/>
      <c r="B2" s="92"/>
      <c r="C2" s="92"/>
      <c r="D2" s="92"/>
      <c r="E2" s="3" t="s">
        <v>21</v>
      </c>
      <c r="F2" s="14" t="s">
        <v>22</v>
      </c>
      <c r="G2" s="15" t="s">
        <v>23</v>
      </c>
      <c r="H2" s="16" t="s">
        <v>24</v>
      </c>
      <c r="I2" s="3" t="s">
        <v>25</v>
      </c>
      <c r="J2" s="28" t="s">
        <v>26</v>
      </c>
      <c r="K2" s="3" t="s">
        <v>21</v>
      </c>
      <c r="L2" s="3" t="s">
        <v>22</v>
      </c>
      <c r="M2" s="7" t="s">
        <v>23</v>
      </c>
      <c r="N2" s="7" t="s">
        <v>27</v>
      </c>
      <c r="O2" s="3" t="s">
        <v>28</v>
      </c>
      <c r="P2" s="29" t="s">
        <v>29</v>
      </c>
      <c r="Q2" s="7" t="s">
        <v>21</v>
      </c>
      <c r="R2" s="3" t="s">
        <v>22</v>
      </c>
      <c r="S2" s="7" t="s">
        <v>23</v>
      </c>
      <c r="T2" s="7" t="s">
        <v>30</v>
      </c>
      <c r="U2" s="3" t="s">
        <v>31</v>
      </c>
      <c r="V2" s="31" t="s">
        <v>32</v>
      </c>
      <c r="W2" s="93"/>
      <c r="X2" s="94"/>
    </row>
    <row r="3" spans="1:25" x14ac:dyDescent="0.3">
      <c r="A3" s="17">
        <v>1</v>
      </c>
      <c r="B3" s="2">
        <v>2021210659</v>
      </c>
      <c r="C3" s="13" t="s">
        <v>274</v>
      </c>
      <c r="D3" s="2" t="s">
        <v>275</v>
      </c>
      <c r="E3" s="3" t="s">
        <v>35</v>
      </c>
      <c r="F3" s="3" t="s">
        <v>35</v>
      </c>
      <c r="G3" s="3" t="s">
        <v>35</v>
      </c>
      <c r="H3" s="3" t="s">
        <v>35</v>
      </c>
      <c r="I3" s="7" t="s">
        <v>35</v>
      </c>
      <c r="J3" s="3" t="s">
        <v>35</v>
      </c>
      <c r="K3" s="3" t="s">
        <v>35</v>
      </c>
      <c r="L3" s="8" t="s">
        <v>35</v>
      </c>
      <c r="M3" s="9" t="s">
        <v>35</v>
      </c>
      <c r="N3" s="3" t="s">
        <v>35</v>
      </c>
      <c r="O3" s="3" t="s">
        <v>35</v>
      </c>
      <c r="P3" s="3" t="s">
        <v>35</v>
      </c>
      <c r="Q3" s="3" t="s">
        <v>35</v>
      </c>
      <c r="R3" s="3" t="s">
        <v>35</v>
      </c>
      <c r="S3" s="3" t="s">
        <v>35</v>
      </c>
      <c r="T3" s="3" t="s">
        <v>35</v>
      </c>
      <c r="U3" s="3" t="s">
        <v>35</v>
      </c>
      <c r="V3" s="3" t="s">
        <v>35</v>
      </c>
      <c r="W3" s="3" t="s">
        <v>35</v>
      </c>
      <c r="X3" s="3" t="s">
        <v>35</v>
      </c>
      <c r="Y3" s="37" t="s">
        <v>36</v>
      </c>
    </row>
    <row r="4" spans="1:25" x14ac:dyDescent="0.3">
      <c r="A4" s="2">
        <v>2</v>
      </c>
      <c r="B4" s="2">
        <v>2021210666</v>
      </c>
      <c r="C4" s="13" t="s">
        <v>276</v>
      </c>
      <c r="D4" s="2" t="s">
        <v>275</v>
      </c>
      <c r="E4" s="3" t="s">
        <v>35</v>
      </c>
      <c r="F4" s="3" t="s">
        <v>35</v>
      </c>
      <c r="G4" s="3" t="s">
        <v>35</v>
      </c>
      <c r="H4" s="3" t="s">
        <v>35</v>
      </c>
      <c r="I4" s="7" t="s">
        <v>35</v>
      </c>
      <c r="J4" s="3" t="s">
        <v>35</v>
      </c>
      <c r="K4" s="3" t="s">
        <v>35</v>
      </c>
      <c r="L4" s="8" t="s">
        <v>35</v>
      </c>
      <c r="M4" s="9" t="s">
        <v>35</v>
      </c>
      <c r="N4" s="3" t="s">
        <v>35</v>
      </c>
      <c r="O4" s="3" t="s">
        <v>35</v>
      </c>
      <c r="P4" s="3" t="s">
        <v>35</v>
      </c>
      <c r="Q4" s="3" t="s">
        <v>35</v>
      </c>
      <c r="R4" s="3" t="s">
        <v>35</v>
      </c>
      <c r="S4" s="3" t="s">
        <v>35</v>
      </c>
      <c r="T4" s="3" t="s">
        <v>35</v>
      </c>
      <c r="U4" s="3" t="s">
        <v>35</v>
      </c>
      <c r="V4" s="3" t="s">
        <v>35</v>
      </c>
      <c r="W4" s="3" t="s">
        <v>35</v>
      </c>
      <c r="X4" s="3" t="s">
        <v>35</v>
      </c>
      <c r="Y4" s="37" t="s">
        <v>36</v>
      </c>
    </row>
    <row r="5" spans="1:25" x14ac:dyDescent="0.3">
      <c r="A5" s="17">
        <v>3</v>
      </c>
      <c r="B5" s="2" t="s">
        <v>277</v>
      </c>
      <c r="C5" s="13" t="s">
        <v>278</v>
      </c>
      <c r="D5" s="2" t="s">
        <v>275</v>
      </c>
      <c r="E5" s="22">
        <v>95.508333333333297</v>
      </c>
      <c r="F5" s="23">
        <v>16.100000000000001</v>
      </c>
      <c r="G5" s="24">
        <v>0</v>
      </c>
      <c r="H5" s="22">
        <v>111.60833333333299</v>
      </c>
      <c r="I5" s="18">
        <f t="shared" ref="I5:I28" si="0">J5/100</f>
        <v>0.999626809971637</v>
      </c>
      <c r="J5" s="22">
        <v>99.962680997163702</v>
      </c>
      <c r="K5" s="22">
        <v>84.676470588235304</v>
      </c>
      <c r="L5" s="34">
        <v>3.875</v>
      </c>
      <c r="M5" s="9">
        <v>0</v>
      </c>
      <c r="N5" s="22">
        <v>88.551470588235304</v>
      </c>
      <c r="O5" s="18">
        <f t="shared" ref="O5:O28" si="1">P5/100</f>
        <v>0.98527366440317399</v>
      </c>
      <c r="P5" s="22">
        <v>98.527366440317394</v>
      </c>
      <c r="Q5" s="23">
        <v>100</v>
      </c>
      <c r="R5" s="22">
        <v>4.67</v>
      </c>
      <c r="S5" s="9">
        <v>0</v>
      </c>
      <c r="T5" s="22">
        <v>104.67</v>
      </c>
      <c r="U5" s="18">
        <f t="shared" ref="U5:U28" si="2">V5/100</f>
        <v>0.93958707360861793</v>
      </c>
      <c r="V5" s="22">
        <v>93.958707360861794</v>
      </c>
      <c r="W5" s="32">
        <f t="shared" ref="W5:W28" si="3">J5*0.2+P5*0.7+V5*0.1</f>
        <v>98.3575634437411</v>
      </c>
      <c r="X5" s="17">
        <v>1</v>
      </c>
      <c r="Y5" s="37"/>
    </row>
    <row r="6" spans="1:25" x14ac:dyDescent="0.3">
      <c r="A6" s="2">
        <v>4</v>
      </c>
      <c r="B6" s="2" t="s">
        <v>279</v>
      </c>
      <c r="C6" s="13" t="s">
        <v>280</v>
      </c>
      <c r="D6" s="2" t="s">
        <v>275</v>
      </c>
      <c r="E6" s="22">
        <v>95.094285714285704</v>
      </c>
      <c r="F6" s="23">
        <v>11</v>
      </c>
      <c r="G6" s="24">
        <v>0</v>
      </c>
      <c r="H6" s="22">
        <v>106.094285714286</v>
      </c>
      <c r="I6" s="18">
        <f t="shared" si="0"/>
        <v>0.95023990787537604</v>
      </c>
      <c r="J6" s="22">
        <v>95.023990787537599</v>
      </c>
      <c r="K6" s="22">
        <v>87.999159663865498</v>
      </c>
      <c r="L6" s="19">
        <v>0</v>
      </c>
      <c r="M6" s="9">
        <v>0</v>
      </c>
      <c r="N6" s="22">
        <v>87.999159663865498</v>
      </c>
      <c r="O6" s="18">
        <f t="shared" si="1"/>
        <v>0.97912834118348302</v>
      </c>
      <c r="P6" s="22">
        <v>97.9128341183483</v>
      </c>
      <c r="Q6" s="23">
        <v>100</v>
      </c>
      <c r="R6" s="22">
        <v>10.93</v>
      </c>
      <c r="S6" s="9">
        <v>0</v>
      </c>
      <c r="T6" s="22">
        <v>110.93</v>
      </c>
      <c r="U6" s="18">
        <f t="shared" si="2"/>
        <v>0.99578096947935402</v>
      </c>
      <c r="V6" s="22">
        <v>99.578096947935407</v>
      </c>
      <c r="W6" s="32">
        <f t="shared" si="3"/>
        <v>97.501591735144871</v>
      </c>
      <c r="X6" s="22">
        <v>2</v>
      </c>
      <c r="Y6" s="37"/>
    </row>
    <row r="7" spans="1:25" x14ac:dyDescent="0.3">
      <c r="A7" s="17">
        <v>5</v>
      </c>
      <c r="B7" s="2" t="s">
        <v>281</v>
      </c>
      <c r="C7" s="13" t="s">
        <v>282</v>
      </c>
      <c r="D7" s="2" t="s">
        <v>275</v>
      </c>
      <c r="E7" s="22">
        <v>95.222857142857094</v>
      </c>
      <c r="F7" s="23">
        <v>2.5</v>
      </c>
      <c r="G7" s="24">
        <v>0</v>
      </c>
      <c r="H7" s="22">
        <v>97.722857142857094</v>
      </c>
      <c r="I7" s="18">
        <f t="shared" si="0"/>
        <v>0.875260699891242</v>
      </c>
      <c r="J7" s="22">
        <v>87.526069989124196</v>
      </c>
      <c r="K7" s="22">
        <v>86</v>
      </c>
      <c r="L7" s="34">
        <v>3.875</v>
      </c>
      <c r="M7" s="9">
        <v>0</v>
      </c>
      <c r="N7" s="25">
        <v>89.875</v>
      </c>
      <c r="O7" s="18">
        <f t="shared" si="1"/>
        <v>1</v>
      </c>
      <c r="P7" s="22">
        <v>100</v>
      </c>
      <c r="Q7" s="23">
        <v>100</v>
      </c>
      <c r="R7" s="19">
        <v>0</v>
      </c>
      <c r="S7" s="9">
        <v>0</v>
      </c>
      <c r="T7" s="22">
        <v>100</v>
      </c>
      <c r="U7" s="18">
        <f t="shared" si="2"/>
        <v>0.89766606822262107</v>
      </c>
      <c r="V7" s="22">
        <v>89.766606822262105</v>
      </c>
      <c r="W7" s="32">
        <f t="shared" si="3"/>
        <v>96.48187468005105</v>
      </c>
      <c r="X7" s="22">
        <v>3</v>
      </c>
    </row>
    <row r="8" spans="1:25" x14ac:dyDescent="0.3">
      <c r="A8" s="2">
        <v>6</v>
      </c>
      <c r="B8" s="2" t="s">
        <v>283</v>
      </c>
      <c r="C8" s="13" t="s">
        <v>284</v>
      </c>
      <c r="D8" s="2" t="s">
        <v>275</v>
      </c>
      <c r="E8" s="18">
        <v>95.214285714285694</v>
      </c>
      <c r="F8" s="19">
        <v>9</v>
      </c>
      <c r="G8" s="20">
        <v>0</v>
      </c>
      <c r="H8" s="21">
        <v>104.21428571428601</v>
      </c>
      <c r="I8" s="18">
        <f t="shared" si="0"/>
        <v>0.93340157379566191</v>
      </c>
      <c r="J8" s="32">
        <v>93.340157379566193</v>
      </c>
      <c r="K8" s="18">
        <v>88.315126050420204</v>
      </c>
      <c r="L8" s="19">
        <v>0</v>
      </c>
      <c r="M8" s="9">
        <v>0</v>
      </c>
      <c r="N8" s="9">
        <v>88.315126050420204</v>
      </c>
      <c r="O8" s="18">
        <f t="shared" si="1"/>
        <v>0.98264396161802692</v>
      </c>
      <c r="P8" s="9">
        <v>98.264396161802694</v>
      </c>
      <c r="Q8" s="9">
        <v>100</v>
      </c>
      <c r="R8" s="19">
        <v>0</v>
      </c>
      <c r="S8" s="9">
        <v>0</v>
      </c>
      <c r="T8" s="9">
        <v>100</v>
      </c>
      <c r="U8" s="18">
        <f t="shared" si="2"/>
        <v>0.89766606822262107</v>
      </c>
      <c r="V8" s="18">
        <v>89.766606822262105</v>
      </c>
      <c r="W8" s="32">
        <f t="shared" si="3"/>
        <v>96.429769471401329</v>
      </c>
      <c r="X8" s="17">
        <v>4</v>
      </c>
    </row>
    <row r="9" spans="1:25" x14ac:dyDescent="0.3">
      <c r="A9" s="17">
        <v>7</v>
      </c>
      <c r="B9" s="2" t="s">
        <v>285</v>
      </c>
      <c r="C9" s="13" t="s">
        <v>286</v>
      </c>
      <c r="D9" s="2" t="s">
        <v>275</v>
      </c>
      <c r="E9" s="22">
        <v>95.0085714285714</v>
      </c>
      <c r="F9" s="23">
        <v>5.5</v>
      </c>
      <c r="G9" s="24">
        <v>0</v>
      </c>
      <c r="H9" s="22">
        <v>100.508571428571</v>
      </c>
      <c r="I9" s="18">
        <f t="shared" si="0"/>
        <v>0.9002111189303309</v>
      </c>
      <c r="J9" s="22">
        <v>90.021111893033094</v>
      </c>
      <c r="K9" s="22">
        <v>85.625210084033597</v>
      </c>
      <c r="L9" s="19">
        <v>2</v>
      </c>
      <c r="M9" s="9">
        <v>0</v>
      </c>
      <c r="N9" s="22">
        <v>87.625210084033597</v>
      </c>
      <c r="O9" s="18">
        <f t="shared" si="1"/>
        <v>0.97496756699898302</v>
      </c>
      <c r="P9" s="22">
        <v>97.496756699898299</v>
      </c>
      <c r="Q9" s="23">
        <v>100</v>
      </c>
      <c r="R9" s="22">
        <v>3.8</v>
      </c>
      <c r="S9" s="9">
        <v>0</v>
      </c>
      <c r="T9" s="22">
        <v>103.8</v>
      </c>
      <c r="U9" s="18">
        <f t="shared" si="2"/>
        <v>0.93177737881508094</v>
      </c>
      <c r="V9" s="22">
        <v>93.177737881508094</v>
      </c>
      <c r="W9" s="32">
        <f t="shared" si="3"/>
        <v>95.569725856686233</v>
      </c>
      <c r="X9" s="22">
        <v>5</v>
      </c>
    </row>
    <row r="10" spans="1:25" x14ac:dyDescent="0.3">
      <c r="A10" s="2">
        <v>8</v>
      </c>
      <c r="B10" s="2" t="s">
        <v>287</v>
      </c>
      <c r="C10" s="13" t="s">
        <v>288</v>
      </c>
      <c r="D10" s="2" t="s">
        <v>275</v>
      </c>
      <c r="E10" s="22">
        <v>95.116666666666703</v>
      </c>
      <c r="F10" s="23">
        <v>10.5</v>
      </c>
      <c r="G10" s="24">
        <v>0</v>
      </c>
      <c r="H10" s="22">
        <v>105.616666666667</v>
      </c>
      <c r="I10" s="18">
        <f t="shared" si="0"/>
        <v>0.94596208389311798</v>
      </c>
      <c r="J10" s="22">
        <v>94.596208389311798</v>
      </c>
      <c r="K10" s="22">
        <v>86.84</v>
      </c>
      <c r="L10" s="19">
        <v>0</v>
      </c>
      <c r="M10" s="9">
        <v>0</v>
      </c>
      <c r="N10" s="26">
        <v>86.84</v>
      </c>
      <c r="O10" s="18">
        <f t="shared" si="1"/>
        <v>0.96623087621696802</v>
      </c>
      <c r="P10" s="22">
        <v>96.623087621696797</v>
      </c>
      <c r="Q10" s="23">
        <v>100</v>
      </c>
      <c r="R10" s="22">
        <v>0</v>
      </c>
      <c r="S10" s="9">
        <v>0</v>
      </c>
      <c r="T10" s="22">
        <v>100</v>
      </c>
      <c r="U10" s="18">
        <f t="shared" si="2"/>
        <v>0.89766606822262107</v>
      </c>
      <c r="V10" s="22">
        <v>89.766606822262105</v>
      </c>
      <c r="W10" s="32">
        <f t="shared" si="3"/>
        <v>95.532063695276321</v>
      </c>
      <c r="X10" s="22">
        <v>6</v>
      </c>
    </row>
    <row r="11" spans="1:25" x14ac:dyDescent="0.3">
      <c r="A11" s="17">
        <v>9</v>
      </c>
      <c r="B11" s="9" t="s">
        <v>289</v>
      </c>
      <c r="C11" s="13" t="s">
        <v>290</v>
      </c>
      <c r="D11" s="2" t="s">
        <v>275</v>
      </c>
      <c r="E11" s="18">
        <v>95.1</v>
      </c>
      <c r="F11" s="19">
        <v>10.3</v>
      </c>
      <c r="G11" s="20">
        <v>0</v>
      </c>
      <c r="H11" s="21">
        <v>105.4</v>
      </c>
      <c r="I11" s="18">
        <f t="shared" si="0"/>
        <v>0.94402149574563399</v>
      </c>
      <c r="J11" s="32">
        <v>94.402149574563396</v>
      </c>
      <c r="K11" s="18">
        <v>85.880672268907603</v>
      </c>
      <c r="L11" s="19">
        <v>0</v>
      </c>
      <c r="M11" s="9">
        <v>0</v>
      </c>
      <c r="N11" s="9">
        <v>85.880672268907603</v>
      </c>
      <c r="O11" s="18">
        <f t="shared" si="1"/>
        <v>0.95555685417421499</v>
      </c>
      <c r="P11" s="9">
        <v>95.5556854174215</v>
      </c>
      <c r="Q11" s="9">
        <v>100</v>
      </c>
      <c r="R11" s="36">
        <v>6.67</v>
      </c>
      <c r="S11" s="9">
        <v>0</v>
      </c>
      <c r="T11" s="9">
        <v>106.67</v>
      </c>
      <c r="U11" s="18">
        <f t="shared" si="2"/>
        <v>0.95754039497307009</v>
      </c>
      <c r="V11" s="18">
        <v>95.754039497307005</v>
      </c>
      <c r="W11" s="32">
        <f t="shared" si="3"/>
        <v>95.344813656838426</v>
      </c>
      <c r="X11" s="17">
        <v>7</v>
      </c>
    </row>
    <row r="12" spans="1:25" x14ac:dyDescent="0.3">
      <c r="A12" s="2">
        <v>10</v>
      </c>
      <c r="B12" s="2" t="s">
        <v>291</v>
      </c>
      <c r="C12" s="13" t="s">
        <v>292</v>
      </c>
      <c r="D12" s="2" t="s">
        <v>275</v>
      </c>
      <c r="E12" s="22">
        <v>95.102857142857104</v>
      </c>
      <c r="F12" s="23">
        <v>9.3000000000000007</v>
      </c>
      <c r="G12" s="24">
        <v>0</v>
      </c>
      <c r="H12" s="22">
        <v>104.402857142857</v>
      </c>
      <c r="I12" s="18">
        <f t="shared" si="0"/>
        <v>0.93509052523830805</v>
      </c>
      <c r="J12" s="22">
        <v>93.509052523830803</v>
      </c>
      <c r="K12" s="22">
        <v>85.870588235294093</v>
      </c>
      <c r="L12" s="19">
        <v>0</v>
      </c>
      <c r="M12" s="9">
        <v>0</v>
      </c>
      <c r="N12" s="22">
        <v>85.870588235294093</v>
      </c>
      <c r="O12" s="18">
        <f t="shared" si="1"/>
        <v>0.95544465352204899</v>
      </c>
      <c r="P12" s="22">
        <v>95.544465352204895</v>
      </c>
      <c r="Q12" s="23">
        <v>100</v>
      </c>
      <c r="R12" s="22">
        <v>0</v>
      </c>
      <c r="S12" s="9">
        <v>0</v>
      </c>
      <c r="T12" s="22">
        <v>100</v>
      </c>
      <c r="U12" s="18">
        <f t="shared" si="2"/>
        <v>0.89766606822262107</v>
      </c>
      <c r="V12" s="22">
        <v>89.766606822262105</v>
      </c>
      <c r="W12" s="32">
        <f t="shared" si="3"/>
        <v>94.559596933535786</v>
      </c>
      <c r="X12" s="22">
        <v>8</v>
      </c>
    </row>
    <row r="13" spans="1:25" x14ac:dyDescent="0.3">
      <c r="A13" s="17">
        <v>11</v>
      </c>
      <c r="B13" s="2" t="s">
        <v>293</v>
      </c>
      <c r="C13" s="13" t="s">
        <v>294</v>
      </c>
      <c r="D13" s="2" t="s">
        <v>275</v>
      </c>
      <c r="E13" s="22">
        <v>95.094285714285704</v>
      </c>
      <c r="F13" s="23">
        <v>9.5</v>
      </c>
      <c r="G13" s="24">
        <v>0</v>
      </c>
      <c r="H13" s="26">
        <v>104.594285714286</v>
      </c>
      <c r="I13" s="18">
        <f t="shared" si="0"/>
        <v>0.93680506685432807</v>
      </c>
      <c r="J13" s="22">
        <v>93.680506685432803</v>
      </c>
      <c r="K13" s="22">
        <v>85.54</v>
      </c>
      <c r="L13" s="19">
        <v>0</v>
      </c>
      <c r="M13" s="9">
        <v>0</v>
      </c>
      <c r="N13" s="22">
        <v>85.54</v>
      </c>
      <c r="O13" s="18">
        <f t="shared" si="1"/>
        <v>0.95176634214186395</v>
      </c>
      <c r="P13" s="22">
        <v>95.176634214186393</v>
      </c>
      <c r="Q13" s="23">
        <v>100</v>
      </c>
      <c r="R13" s="22">
        <v>0</v>
      </c>
      <c r="S13" s="9">
        <v>0</v>
      </c>
      <c r="T13" s="22">
        <v>100</v>
      </c>
      <c r="U13" s="18">
        <f t="shared" si="2"/>
        <v>0.89766606822262107</v>
      </c>
      <c r="V13" s="22">
        <v>89.766606822262105</v>
      </c>
      <c r="W13" s="32">
        <f t="shared" si="3"/>
        <v>94.336405969243245</v>
      </c>
      <c r="X13" s="22">
        <v>9</v>
      </c>
    </row>
    <row r="14" spans="1:25" x14ac:dyDescent="0.3">
      <c r="A14" s="2">
        <v>12</v>
      </c>
      <c r="B14" s="2" t="s">
        <v>295</v>
      </c>
      <c r="C14" s="13" t="s">
        <v>296</v>
      </c>
      <c r="D14" s="2" t="s">
        <v>275</v>
      </c>
      <c r="E14" s="22">
        <v>95.141666666666694</v>
      </c>
      <c r="F14" s="23">
        <v>3</v>
      </c>
      <c r="G14" s="24">
        <v>0</v>
      </c>
      <c r="H14" s="22">
        <v>98.141666666666694</v>
      </c>
      <c r="I14" s="18">
        <f t="shared" si="0"/>
        <v>0.87901179280489605</v>
      </c>
      <c r="J14" s="22">
        <v>87.9011792804896</v>
      </c>
      <c r="K14" s="22">
        <v>86.1</v>
      </c>
      <c r="L14" s="19">
        <v>0</v>
      </c>
      <c r="M14" s="9">
        <v>0</v>
      </c>
      <c r="N14" s="22">
        <v>86.1</v>
      </c>
      <c r="O14" s="18">
        <f t="shared" si="1"/>
        <v>0.957997218358832</v>
      </c>
      <c r="P14" s="22">
        <v>95.799721835883204</v>
      </c>
      <c r="Q14" s="23">
        <v>100</v>
      </c>
      <c r="R14" s="22">
        <v>4.67</v>
      </c>
      <c r="S14" s="9">
        <v>0</v>
      </c>
      <c r="T14" s="22">
        <v>104.67</v>
      </c>
      <c r="U14" s="18">
        <f t="shared" si="2"/>
        <v>0.93958707360861793</v>
      </c>
      <c r="V14" s="22">
        <v>93.958707360861794</v>
      </c>
      <c r="W14" s="32">
        <f t="shared" si="3"/>
        <v>94.03591187730234</v>
      </c>
      <c r="X14" s="17">
        <v>10</v>
      </c>
    </row>
    <row r="15" spans="1:25" x14ac:dyDescent="0.3">
      <c r="A15" s="17">
        <v>13</v>
      </c>
      <c r="B15" s="2" t="s">
        <v>297</v>
      </c>
      <c r="C15" s="13" t="s">
        <v>298</v>
      </c>
      <c r="D15" s="2" t="s">
        <v>275</v>
      </c>
      <c r="E15" s="22">
        <v>95.0416666666667</v>
      </c>
      <c r="F15" s="23">
        <v>5</v>
      </c>
      <c r="G15" s="24">
        <v>0</v>
      </c>
      <c r="H15" s="22">
        <v>100.041666666667</v>
      </c>
      <c r="I15" s="18">
        <f t="shared" si="0"/>
        <v>0.89602925809822398</v>
      </c>
      <c r="J15" s="22">
        <v>89.602925809822395</v>
      </c>
      <c r="K15" s="22">
        <v>85.133333333333297</v>
      </c>
      <c r="L15" s="19">
        <v>0</v>
      </c>
      <c r="M15" s="9">
        <v>0</v>
      </c>
      <c r="N15" s="22">
        <v>85.133333333333297</v>
      </c>
      <c r="O15" s="18">
        <f t="shared" si="1"/>
        <v>0.94724153917477905</v>
      </c>
      <c r="P15" s="22">
        <v>94.724153917477906</v>
      </c>
      <c r="Q15" s="23">
        <v>100</v>
      </c>
      <c r="R15" s="22">
        <v>0</v>
      </c>
      <c r="S15" s="9">
        <v>0</v>
      </c>
      <c r="T15" s="22">
        <v>100</v>
      </c>
      <c r="U15" s="18">
        <f t="shared" si="2"/>
        <v>0.89766606822262107</v>
      </c>
      <c r="V15" s="22">
        <v>89.766606822262105</v>
      </c>
      <c r="W15" s="32">
        <f t="shared" si="3"/>
        <v>93.204153586425221</v>
      </c>
      <c r="X15" s="22">
        <v>11</v>
      </c>
    </row>
    <row r="16" spans="1:25" x14ac:dyDescent="0.3">
      <c r="A16" s="2">
        <v>14</v>
      </c>
      <c r="B16" s="2" t="s">
        <v>299</v>
      </c>
      <c r="C16" s="13" t="s">
        <v>300</v>
      </c>
      <c r="D16" s="2" t="s">
        <v>275</v>
      </c>
      <c r="E16" s="18">
        <v>95.18</v>
      </c>
      <c r="F16" s="19">
        <v>6.8</v>
      </c>
      <c r="G16" s="20">
        <v>0</v>
      </c>
      <c r="H16" s="21">
        <v>101.98</v>
      </c>
      <c r="I16" s="18">
        <f t="shared" si="0"/>
        <v>0.91339005821764407</v>
      </c>
      <c r="J16" s="32">
        <v>91.339005821764403</v>
      </c>
      <c r="K16" s="18">
        <v>84.321008403361304</v>
      </c>
      <c r="L16" s="19">
        <v>0</v>
      </c>
      <c r="M16" s="9">
        <v>0</v>
      </c>
      <c r="N16" s="9">
        <v>84.321008403361304</v>
      </c>
      <c r="O16" s="18">
        <f t="shared" si="1"/>
        <v>0.93820315330582904</v>
      </c>
      <c r="P16" s="9">
        <v>93.820315330582901</v>
      </c>
      <c r="Q16" s="9">
        <v>100</v>
      </c>
      <c r="R16" s="19">
        <v>0</v>
      </c>
      <c r="S16" s="9">
        <v>0</v>
      </c>
      <c r="T16" s="9">
        <v>100</v>
      </c>
      <c r="U16" s="18">
        <f t="shared" si="2"/>
        <v>0.89766606822262107</v>
      </c>
      <c r="V16" s="18">
        <v>89.766606822262105</v>
      </c>
      <c r="W16" s="32">
        <f t="shared" si="3"/>
        <v>92.918682577987127</v>
      </c>
      <c r="X16" s="22">
        <v>12</v>
      </c>
    </row>
    <row r="17" spans="1:24" x14ac:dyDescent="0.3">
      <c r="A17" s="17">
        <v>15</v>
      </c>
      <c r="B17" s="2" t="s">
        <v>301</v>
      </c>
      <c r="C17" s="13" t="s">
        <v>302</v>
      </c>
      <c r="D17" s="2" t="s">
        <v>275</v>
      </c>
      <c r="E17" s="22">
        <v>95.025000000000006</v>
      </c>
      <c r="F17" s="19">
        <v>2.5</v>
      </c>
      <c r="G17" s="20">
        <v>0</v>
      </c>
      <c r="H17" s="21">
        <v>97.525000000000006</v>
      </c>
      <c r="I17" s="18">
        <f t="shared" si="0"/>
        <v>0.873488580385132</v>
      </c>
      <c r="J17" s="32">
        <v>87.3488580385132</v>
      </c>
      <c r="K17" s="18">
        <v>84.228571428571399</v>
      </c>
      <c r="L17" s="19">
        <v>0</v>
      </c>
      <c r="M17" s="9">
        <v>0</v>
      </c>
      <c r="N17" s="9">
        <v>84.228571428571399</v>
      </c>
      <c r="O17" s="18">
        <f t="shared" si="1"/>
        <v>0.937174647327638</v>
      </c>
      <c r="P17" s="9">
        <v>93.717464732763801</v>
      </c>
      <c r="Q17" s="9">
        <v>100</v>
      </c>
      <c r="R17" s="19">
        <v>0</v>
      </c>
      <c r="S17" s="9">
        <v>0</v>
      </c>
      <c r="T17" s="9">
        <v>100</v>
      </c>
      <c r="U17" s="18">
        <f t="shared" si="2"/>
        <v>0.89766606822262107</v>
      </c>
      <c r="V17" s="18">
        <v>89.766606822262105</v>
      </c>
      <c r="W17" s="32">
        <f t="shared" si="3"/>
        <v>92.048657602863514</v>
      </c>
      <c r="X17" s="17">
        <v>13</v>
      </c>
    </row>
    <row r="18" spans="1:24" x14ac:dyDescent="0.3">
      <c r="A18" s="2">
        <v>16</v>
      </c>
      <c r="B18" s="2" t="s">
        <v>303</v>
      </c>
      <c r="C18" s="13" t="s">
        <v>304</v>
      </c>
      <c r="D18" s="2" t="s">
        <v>275</v>
      </c>
      <c r="E18" s="22">
        <v>94.9</v>
      </c>
      <c r="F18" s="23">
        <v>5.5</v>
      </c>
      <c r="G18" s="24">
        <v>0</v>
      </c>
      <c r="H18" s="22">
        <v>100.4</v>
      </c>
      <c r="I18" s="18">
        <f t="shared" si="0"/>
        <v>0.89923869234214093</v>
      </c>
      <c r="J18" s="22">
        <v>89.923869234214095</v>
      </c>
      <c r="K18" s="22">
        <v>82.582539682539704</v>
      </c>
      <c r="L18" s="19">
        <v>0</v>
      </c>
      <c r="M18" s="9">
        <v>0</v>
      </c>
      <c r="N18" s="22">
        <v>82.582539682539704</v>
      </c>
      <c r="O18" s="18">
        <f t="shared" si="1"/>
        <v>0.918859968651346</v>
      </c>
      <c r="P18" s="22">
        <v>91.885996865134601</v>
      </c>
      <c r="Q18" s="23">
        <v>100</v>
      </c>
      <c r="R18" s="22">
        <v>0</v>
      </c>
      <c r="S18" s="9">
        <v>0</v>
      </c>
      <c r="T18" s="22">
        <v>100</v>
      </c>
      <c r="U18" s="18">
        <f t="shared" si="2"/>
        <v>0.89766606822262107</v>
      </c>
      <c r="V18" s="22">
        <v>89.766606822262105</v>
      </c>
      <c r="W18" s="32">
        <f t="shared" si="3"/>
        <v>91.281632334663257</v>
      </c>
      <c r="X18" s="22">
        <v>14</v>
      </c>
    </row>
    <row r="19" spans="1:24" x14ac:dyDescent="0.3">
      <c r="A19" s="17">
        <v>17</v>
      </c>
      <c r="B19" s="2" t="s">
        <v>305</v>
      </c>
      <c r="C19" s="13" t="s">
        <v>306</v>
      </c>
      <c r="D19" s="2" t="s">
        <v>275</v>
      </c>
      <c r="E19" s="22">
        <v>95.091666666666697</v>
      </c>
      <c r="F19" s="23">
        <v>2.5</v>
      </c>
      <c r="G19" s="24">
        <v>0</v>
      </c>
      <c r="H19" s="22">
        <v>97.591666666666697</v>
      </c>
      <c r="I19" s="18">
        <f t="shared" si="0"/>
        <v>0.87408568443051193</v>
      </c>
      <c r="J19" s="22">
        <v>87.408568443051195</v>
      </c>
      <c r="K19" s="22">
        <v>83.1933333333333</v>
      </c>
      <c r="L19" s="19">
        <v>0</v>
      </c>
      <c r="M19" s="9">
        <v>0</v>
      </c>
      <c r="N19" s="22">
        <v>83.1933333333333</v>
      </c>
      <c r="O19" s="18">
        <f t="shared" si="1"/>
        <v>0.92565600370885504</v>
      </c>
      <c r="P19" s="22">
        <v>92.565600370885505</v>
      </c>
      <c r="Q19" s="23">
        <v>100</v>
      </c>
      <c r="R19" s="22">
        <v>0</v>
      </c>
      <c r="S19" s="9">
        <v>0</v>
      </c>
      <c r="T19" s="22">
        <v>100</v>
      </c>
      <c r="U19" s="18">
        <f t="shared" si="2"/>
        <v>0.89766606822262107</v>
      </c>
      <c r="V19" s="22">
        <v>89.766606822262105</v>
      </c>
      <c r="W19" s="32">
        <f t="shared" si="3"/>
        <v>91.2542946304563</v>
      </c>
      <c r="X19" s="22">
        <v>15</v>
      </c>
    </row>
    <row r="20" spans="1:24" x14ac:dyDescent="0.3">
      <c r="A20" s="2">
        <v>18</v>
      </c>
      <c r="B20" s="2" t="s">
        <v>307</v>
      </c>
      <c r="C20" s="13" t="s">
        <v>308</v>
      </c>
      <c r="D20" s="2" t="s">
        <v>275</v>
      </c>
      <c r="E20" s="18">
        <v>95.55</v>
      </c>
      <c r="F20" s="19">
        <v>16.100000000000001</v>
      </c>
      <c r="G20" s="20">
        <v>0</v>
      </c>
      <c r="H20" s="33">
        <v>111.65</v>
      </c>
      <c r="I20" s="18">
        <f t="shared" si="0"/>
        <v>1</v>
      </c>
      <c r="J20" s="32">
        <v>100</v>
      </c>
      <c r="K20" s="18">
        <v>79.271428571428601</v>
      </c>
      <c r="L20" s="19">
        <v>0</v>
      </c>
      <c r="M20" s="9">
        <v>0</v>
      </c>
      <c r="N20" s="9">
        <v>79.271428571428601</v>
      </c>
      <c r="O20" s="18">
        <f t="shared" si="1"/>
        <v>0.88201867673355805</v>
      </c>
      <c r="P20" s="9">
        <v>88.201867673355807</v>
      </c>
      <c r="Q20" s="9">
        <v>100</v>
      </c>
      <c r="R20" s="19">
        <v>0</v>
      </c>
      <c r="S20" s="9">
        <v>0</v>
      </c>
      <c r="T20" s="9">
        <v>100</v>
      </c>
      <c r="U20" s="18">
        <f t="shared" si="2"/>
        <v>0.89766606822262107</v>
      </c>
      <c r="V20" s="18">
        <v>89.766606822262105</v>
      </c>
      <c r="W20" s="32">
        <f t="shared" si="3"/>
        <v>90.717968053575262</v>
      </c>
      <c r="X20" s="17">
        <v>16</v>
      </c>
    </row>
    <row r="21" spans="1:24" x14ac:dyDescent="0.3">
      <c r="A21" s="17">
        <v>19</v>
      </c>
      <c r="B21" s="2" t="s">
        <v>309</v>
      </c>
      <c r="C21" s="13" t="s">
        <v>310</v>
      </c>
      <c r="D21" s="2" t="s">
        <v>275</v>
      </c>
      <c r="E21" s="22">
        <v>95.12</v>
      </c>
      <c r="F21" s="23">
        <v>8</v>
      </c>
      <c r="G21" s="24">
        <v>0</v>
      </c>
      <c r="H21" s="22">
        <v>103.12</v>
      </c>
      <c r="I21" s="18">
        <f t="shared" si="0"/>
        <v>0.92360053739364101</v>
      </c>
      <c r="J21" s="22">
        <v>92.360053739364105</v>
      </c>
      <c r="K21" s="22">
        <v>80.842016806722697</v>
      </c>
      <c r="L21" s="19">
        <v>0</v>
      </c>
      <c r="M21" s="9">
        <v>0</v>
      </c>
      <c r="N21" s="22">
        <v>80.842016806722697</v>
      </c>
      <c r="O21" s="18">
        <f t="shared" si="1"/>
        <v>0.89949392830845798</v>
      </c>
      <c r="P21" s="22">
        <v>89.949392830845795</v>
      </c>
      <c r="Q21" s="23">
        <v>100</v>
      </c>
      <c r="R21" s="22">
        <v>0</v>
      </c>
      <c r="S21" s="9">
        <v>0</v>
      </c>
      <c r="T21" s="22">
        <v>100</v>
      </c>
      <c r="U21" s="18">
        <f t="shared" si="2"/>
        <v>0.89766606822262107</v>
      </c>
      <c r="V21" s="22">
        <v>89.766606822262105</v>
      </c>
      <c r="W21" s="32">
        <f t="shared" si="3"/>
        <v>90.413246411691077</v>
      </c>
      <c r="X21" s="22">
        <v>17</v>
      </c>
    </row>
    <row r="22" spans="1:24" x14ac:dyDescent="0.3">
      <c r="A22" s="2">
        <v>20</v>
      </c>
      <c r="B22" s="2" t="s">
        <v>311</v>
      </c>
      <c r="C22" s="13" t="s">
        <v>312</v>
      </c>
      <c r="D22" s="2" t="s">
        <v>275</v>
      </c>
      <c r="E22" s="22">
        <v>95.075000000000003</v>
      </c>
      <c r="F22" s="23">
        <v>1</v>
      </c>
      <c r="G22" s="24">
        <v>0</v>
      </c>
      <c r="H22" s="22">
        <v>96.075000000000003</v>
      </c>
      <c r="I22" s="18">
        <f t="shared" si="0"/>
        <v>0.860501567398119</v>
      </c>
      <c r="J22" s="22">
        <v>86.050156739811897</v>
      </c>
      <c r="K22" s="22">
        <v>81.111764705882393</v>
      </c>
      <c r="L22" s="35">
        <v>0.2</v>
      </c>
      <c r="M22" s="9">
        <v>0</v>
      </c>
      <c r="N22" s="22">
        <v>81.311764705882396</v>
      </c>
      <c r="O22" s="18">
        <f t="shared" si="1"/>
        <v>0.90472060868853799</v>
      </c>
      <c r="P22" s="22">
        <v>90.472060868853802</v>
      </c>
      <c r="Q22" s="23">
        <v>100</v>
      </c>
      <c r="R22" s="22">
        <v>6.67</v>
      </c>
      <c r="S22" s="9">
        <v>0</v>
      </c>
      <c r="T22" s="22">
        <v>106.67</v>
      </c>
      <c r="U22" s="18">
        <f t="shared" si="2"/>
        <v>0.95754039497307009</v>
      </c>
      <c r="V22" s="22">
        <v>95.754039497307005</v>
      </c>
      <c r="W22" s="32">
        <f t="shared" si="3"/>
        <v>90.115877905890741</v>
      </c>
      <c r="X22" s="22">
        <v>18</v>
      </c>
    </row>
    <row r="23" spans="1:24" x14ac:dyDescent="0.3">
      <c r="A23" s="17">
        <v>21</v>
      </c>
      <c r="B23" s="2" t="s">
        <v>313</v>
      </c>
      <c r="C23" s="13" t="s">
        <v>314</v>
      </c>
      <c r="D23" s="2" t="s">
        <v>275</v>
      </c>
      <c r="E23" s="22">
        <v>94.9914285714286</v>
      </c>
      <c r="F23" s="23">
        <v>2</v>
      </c>
      <c r="G23" s="24">
        <v>0</v>
      </c>
      <c r="H23" s="22">
        <v>96.9914285714286</v>
      </c>
      <c r="I23" s="18">
        <f t="shared" si="0"/>
        <v>0.86870961550764503</v>
      </c>
      <c r="J23" s="22">
        <v>86.870961550764505</v>
      </c>
      <c r="K23" s="22">
        <v>81.838888888888903</v>
      </c>
      <c r="L23" s="19">
        <v>0</v>
      </c>
      <c r="M23" s="9">
        <v>0</v>
      </c>
      <c r="N23" s="22">
        <v>81.838888888888903</v>
      </c>
      <c r="O23" s="18">
        <f t="shared" si="1"/>
        <v>0.9105856900015451</v>
      </c>
      <c r="P23" s="22">
        <v>91.058569000154506</v>
      </c>
      <c r="Q23" s="23">
        <v>100</v>
      </c>
      <c r="R23" s="22">
        <v>0</v>
      </c>
      <c r="S23" s="9">
        <v>0</v>
      </c>
      <c r="T23" s="22">
        <v>100</v>
      </c>
      <c r="U23" s="18">
        <f t="shared" si="2"/>
        <v>0.89766606822262107</v>
      </c>
      <c r="V23" s="22">
        <v>89.766606822262105</v>
      </c>
      <c r="W23" s="32">
        <f t="shared" si="3"/>
        <v>90.091851292487263</v>
      </c>
      <c r="X23" s="17">
        <v>19</v>
      </c>
    </row>
    <row r="24" spans="1:24" x14ac:dyDescent="0.3">
      <c r="A24" s="2">
        <v>22</v>
      </c>
      <c r="B24" s="2" t="s">
        <v>315</v>
      </c>
      <c r="C24" s="13" t="s">
        <v>316</v>
      </c>
      <c r="D24" s="2" t="s">
        <v>275</v>
      </c>
      <c r="E24" s="22">
        <v>94.908333333333303</v>
      </c>
      <c r="F24" s="23">
        <v>2.5</v>
      </c>
      <c r="G24" s="24">
        <v>0</v>
      </c>
      <c r="H24" s="22">
        <v>97.408333333333303</v>
      </c>
      <c r="I24" s="18">
        <f t="shared" si="0"/>
        <v>0.87244364830571697</v>
      </c>
      <c r="J24" s="22">
        <v>87.244364830571698</v>
      </c>
      <c r="K24" s="22">
        <v>80.218888888888898</v>
      </c>
      <c r="L24" s="19">
        <v>0</v>
      </c>
      <c r="M24" s="9">
        <v>0</v>
      </c>
      <c r="N24" s="22">
        <v>80.218888888888898</v>
      </c>
      <c r="O24" s="18">
        <f t="shared" si="1"/>
        <v>0.89256065523103101</v>
      </c>
      <c r="P24" s="22">
        <v>89.256065523103103</v>
      </c>
      <c r="Q24" s="23">
        <v>100</v>
      </c>
      <c r="R24" s="22">
        <v>11.4</v>
      </c>
      <c r="S24" s="9">
        <v>0</v>
      </c>
      <c r="T24" s="25">
        <v>111.4</v>
      </c>
      <c r="U24" s="18">
        <f t="shared" si="2"/>
        <v>1</v>
      </c>
      <c r="V24" s="22">
        <v>100</v>
      </c>
      <c r="W24" s="32">
        <f t="shared" si="3"/>
        <v>89.928118832286515</v>
      </c>
      <c r="X24" s="22">
        <v>20</v>
      </c>
    </row>
    <row r="25" spans="1:24" x14ac:dyDescent="0.3">
      <c r="A25" s="17">
        <v>23</v>
      </c>
      <c r="B25" s="2" t="s">
        <v>317</v>
      </c>
      <c r="C25" s="13" t="s">
        <v>318</v>
      </c>
      <c r="D25" s="2" t="s">
        <v>275</v>
      </c>
      <c r="E25" s="22">
        <v>94.965714285714299</v>
      </c>
      <c r="F25" s="19">
        <v>5</v>
      </c>
      <c r="G25" s="20">
        <v>0</v>
      </c>
      <c r="H25" s="21">
        <v>99.965714285714299</v>
      </c>
      <c r="I25" s="18">
        <f t="shared" si="0"/>
        <v>0.89534898598937995</v>
      </c>
      <c r="J25" s="32">
        <v>89.534898598938</v>
      </c>
      <c r="K25" s="18">
        <v>80.671428571428606</v>
      </c>
      <c r="L25" s="19">
        <v>0</v>
      </c>
      <c r="M25" s="9">
        <v>0</v>
      </c>
      <c r="N25" s="9">
        <v>80.671428571428606</v>
      </c>
      <c r="O25" s="18">
        <f t="shared" si="1"/>
        <v>0.89759586727597906</v>
      </c>
      <c r="P25" s="9">
        <v>89.759586727597906</v>
      </c>
      <c r="Q25" s="9">
        <v>100</v>
      </c>
      <c r="R25" s="19">
        <v>0</v>
      </c>
      <c r="S25" s="9">
        <v>0</v>
      </c>
      <c r="T25" s="9">
        <v>100</v>
      </c>
      <c r="U25" s="18">
        <f t="shared" si="2"/>
        <v>0.89766606822262107</v>
      </c>
      <c r="V25" s="18">
        <v>89.766606822262105</v>
      </c>
      <c r="W25" s="32">
        <f t="shared" si="3"/>
        <v>89.715351111332339</v>
      </c>
      <c r="X25" s="22">
        <v>21</v>
      </c>
    </row>
    <row r="26" spans="1:24" x14ac:dyDescent="0.3">
      <c r="A26" s="2">
        <v>24</v>
      </c>
      <c r="B26" s="2" t="s">
        <v>319</v>
      </c>
      <c r="C26" s="13" t="s">
        <v>320</v>
      </c>
      <c r="D26" s="2" t="s">
        <v>275</v>
      </c>
      <c r="E26" s="22">
        <v>94.785714285714306</v>
      </c>
      <c r="F26" s="23">
        <v>2.5</v>
      </c>
      <c r="G26" s="24">
        <v>0</v>
      </c>
      <c r="H26" s="22">
        <v>97.285714285714306</v>
      </c>
      <c r="I26" s="18">
        <f t="shared" si="0"/>
        <v>0.87134540336510791</v>
      </c>
      <c r="J26" s="22">
        <v>87.134540336510796</v>
      </c>
      <c r="K26" s="22">
        <v>80.566666666666706</v>
      </c>
      <c r="L26" s="19">
        <v>0</v>
      </c>
      <c r="M26" s="9">
        <v>0</v>
      </c>
      <c r="N26" s="22">
        <v>80.566666666666706</v>
      </c>
      <c r="O26" s="18">
        <f t="shared" si="1"/>
        <v>0.89643022716736198</v>
      </c>
      <c r="P26" s="22">
        <v>89.643022716736198</v>
      </c>
      <c r="Q26" s="23">
        <v>100</v>
      </c>
      <c r="R26" s="22">
        <v>0</v>
      </c>
      <c r="S26" s="9">
        <v>0</v>
      </c>
      <c r="T26" s="22">
        <v>100</v>
      </c>
      <c r="U26" s="18">
        <f t="shared" si="2"/>
        <v>0.89766606822262107</v>
      </c>
      <c r="V26" s="22">
        <v>89.766606822262105</v>
      </c>
      <c r="W26" s="32">
        <f t="shared" si="3"/>
        <v>89.153684651243708</v>
      </c>
      <c r="X26" s="17">
        <v>22</v>
      </c>
    </row>
    <row r="27" spans="1:24" x14ac:dyDescent="0.3">
      <c r="A27" s="17">
        <v>25</v>
      </c>
      <c r="B27" s="2" t="s">
        <v>321</v>
      </c>
      <c r="C27" s="13" t="s">
        <v>322</v>
      </c>
      <c r="D27" s="2" t="s">
        <v>275</v>
      </c>
      <c r="E27" s="22">
        <v>94.966666666666697</v>
      </c>
      <c r="F27" s="23">
        <v>3</v>
      </c>
      <c r="G27" s="24">
        <v>0</v>
      </c>
      <c r="H27" s="22">
        <v>97.966666666666697</v>
      </c>
      <c r="I27" s="18">
        <f t="shared" si="0"/>
        <v>0.87744439468577395</v>
      </c>
      <c r="J27" s="22">
        <v>87.744439468577397</v>
      </c>
      <c r="K27" s="22">
        <v>79.870588235294093</v>
      </c>
      <c r="L27" s="19">
        <v>0</v>
      </c>
      <c r="M27" s="9">
        <v>0</v>
      </c>
      <c r="N27" s="22">
        <v>79.870588235294093</v>
      </c>
      <c r="O27" s="18">
        <f t="shared" si="1"/>
        <v>0.888685265483106</v>
      </c>
      <c r="P27" s="22">
        <v>88.868526548310598</v>
      </c>
      <c r="Q27" s="23">
        <v>100</v>
      </c>
      <c r="R27" s="22">
        <v>0</v>
      </c>
      <c r="S27" s="9">
        <v>0</v>
      </c>
      <c r="T27" s="22">
        <v>100</v>
      </c>
      <c r="U27" s="18">
        <f t="shared" si="2"/>
        <v>0.89766606822262107</v>
      </c>
      <c r="V27" s="22">
        <v>89.766606822262105</v>
      </c>
      <c r="W27" s="32">
        <f t="shared" si="3"/>
        <v>88.733517159759103</v>
      </c>
      <c r="X27" s="22">
        <v>23</v>
      </c>
    </row>
    <row r="28" spans="1:24" x14ac:dyDescent="0.3">
      <c r="A28" s="2">
        <v>26</v>
      </c>
      <c r="B28" s="2" t="s">
        <v>323</v>
      </c>
      <c r="C28" s="13" t="s">
        <v>324</v>
      </c>
      <c r="D28" s="2" t="s">
        <v>275</v>
      </c>
      <c r="E28" s="18">
        <v>94.931428571428597</v>
      </c>
      <c r="F28" s="19">
        <v>5</v>
      </c>
      <c r="G28" s="20">
        <v>0</v>
      </c>
      <c r="H28" s="21">
        <v>99.931428571428597</v>
      </c>
      <c r="I28" s="18">
        <f t="shared" si="0"/>
        <v>0.89504190390889904</v>
      </c>
      <c r="J28" s="32">
        <v>89.504190390889903</v>
      </c>
      <c r="K28" s="18">
        <v>75.484705882352898</v>
      </c>
      <c r="L28" s="19">
        <v>0</v>
      </c>
      <c r="M28" s="9">
        <v>0</v>
      </c>
      <c r="N28" s="9">
        <v>75.484705882352898</v>
      </c>
      <c r="O28" s="18">
        <f t="shared" si="1"/>
        <v>0.83988546183424706</v>
      </c>
      <c r="P28" s="9">
        <v>83.988546183424702</v>
      </c>
      <c r="Q28" s="9">
        <v>100</v>
      </c>
      <c r="R28" s="19">
        <v>0</v>
      </c>
      <c r="S28" s="9">
        <v>0</v>
      </c>
      <c r="T28" s="9">
        <v>100</v>
      </c>
      <c r="U28" s="18">
        <f t="shared" si="2"/>
        <v>0.89766606822262107</v>
      </c>
      <c r="V28" s="18">
        <v>89.766606822262105</v>
      </c>
      <c r="W28" s="32">
        <f t="shared" si="3"/>
        <v>85.669481088801476</v>
      </c>
      <c r="X28" s="22">
        <v>24</v>
      </c>
    </row>
  </sheetData>
  <autoFilter ref="A2:X28" xr:uid="{00000000-0009-0000-0000-000007000000}"/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1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workbookViewId="0">
      <selection activeCell="W18" sqref="W18"/>
    </sheetView>
  </sheetViews>
  <sheetFormatPr defaultColWidth="9" defaultRowHeight="14" x14ac:dyDescent="0.3"/>
  <cols>
    <col min="2" max="2" width="12.75" customWidth="1"/>
    <col min="5" max="5" width="11.08203125" customWidth="1"/>
    <col min="8" max="8" width="12.1640625" customWidth="1"/>
    <col min="9" max="9" width="10" customWidth="1"/>
    <col min="10" max="11" width="11.08203125" customWidth="1"/>
    <col min="12" max="12" width="10" customWidth="1"/>
    <col min="15" max="15" width="10" customWidth="1"/>
    <col min="18" max="18" width="10" customWidth="1"/>
    <col min="21" max="21" width="10" customWidth="1"/>
    <col min="22" max="23" width="11.08203125" customWidth="1"/>
  </cols>
  <sheetData>
    <row r="1" spans="1:24" x14ac:dyDescent="0.3">
      <c r="A1" s="91" t="s">
        <v>12</v>
      </c>
      <c r="B1" s="92" t="s">
        <v>13</v>
      </c>
      <c r="C1" s="92" t="s">
        <v>14</v>
      </c>
      <c r="D1" s="92" t="s">
        <v>15</v>
      </c>
      <c r="E1" s="91" t="s">
        <v>16</v>
      </c>
      <c r="F1" s="91"/>
      <c r="G1" s="91"/>
      <c r="H1" s="91"/>
      <c r="I1" s="91"/>
      <c r="J1" s="91"/>
      <c r="K1" s="91" t="s">
        <v>17</v>
      </c>
      <c r="L1" s="91"/>
      <c r="M1" s="91"/>
      <c r="N1" s="91"/>
      <c r="O1" s="91"/>
      <c r="P1" s="91"/>
      <c r="Q1" s="91" t="s">
        <v>18</v>
      </c>
      <c r="R1" s="91"/>
      <c r="S1" s="91"/>
      <c r="T1" s="91"/>
      <c r="U1" s="91"/>
      <c r="V1" s="91"/>
      <c r="W1" s="93" t="s">
        <v>19</v>
      </c>
      <c r="X1" s="94" t="s">
        <v>20</v>
      </c>
    </row>
    <row r="2" spans="1:24" ht="28" x14ac:dyDescent="0.3">
      <c r="A2" s="91"/>
      <c r="B2" s="92"/>
      <c r="C2" s="92"/>
      <c r="D2" s="92"/>
      <c r="E2" s="3" t="s">
        <v>21</v>
      </c>
      <c r="F2" s="14" t="s">
        <v>22</v>
      </c>
      <c r="G2" s="15" t="s">
        <v>23</v>
      </c>
      <c r="H2" s="16" t="s">
        <v>24</v>
      </c>
      <c r="I2" s="3" t="s">
        <v>25</v>
      </c>
      <c r="J2" s="28" t="s">
        <v>26</v>
      </c>
      <c r="K2" s="3" t="s">
        <v>21</v>
      </c>
      <c r="L2" s="3" t="s">
        <v>22</v>
      </c>
      <c r="M2" s="7" t="s">
        <v>23</v>
      </c>
      <c r="N2" s="7" t="s">
        <v>27</v>
      </c>
      <c r="O2" s="3" t="s">
        <v>28</v>
      </c>
      <c r="P2" s="29" t="s">
        <v>29</v>
      </c>
      <c r="Q2" s="7" t="s">
        <v>21</v>
      </c>
      <c r="R2" s="3" t="s">
        <v>22</v>
      </c>
      <c r="S2" s="7" t="s">
        <v>23</v>
      </c>
      <c r="T2" s="7" t="s">
        <v>30</v>
      </c>
      <c r="U2" s="3" t="s">
        <v>31</v>
      </c>
      <c r="V2" s="31" t="s">
        <v>32</v>
      </c>
      <c r="W2" s="93"/>
      <c r="X2" s="94"/>
    </row>
    <row r="3" spans="1:24" x14ac:dyDescent="0.3">
      <c r="A3" s="17">
        <v>1</v>
      </c>
      <c r="B3" s="2" t="s">
        <v>325</v>
      </c>
      <c r="C3" s="13" t="s">
        <v>326</v>
      </c>
      <c r="D3" s="2" t="s">
        <v>327</v>
      </c>
      <c r="E3" s="18">
        <v>95.2</v>
      </c>
      <c r="F3" s="19">
        <v>9</v>
      </c>
      <c r="G3" s="20">
        <v>0</v>
      </c>
      <c r="H3" s="21">
        <v>104.2</v>
      </c>
      <c r="I3" s="18">
        <f t="shared" ref="I3:I15" si="0">J3/100</f>
        <v>0.98582221708249118</v>
      </c>
      <c r="J3" s="22">
        <f t="shared" ref="J3:J15" si="1">H3*100/105.6985714</f>
        <v>98.582221708249122</v>
      </c>
      <c r="K3" s="18">
        <v>88.802777777777806</v>
      </c>
      <c r="L3" s="19">
        <v>0</v>
      </c>
      <c r="M3" s="9">
        <v>0</v>
      </c>
      <c r="N3" s="9">
        <v>88.802777777777806</v>
      </c>
      <c r="O3" s="18">
        <f t="shared" ref="O3:O15" si="2">P3/100</f>
        <v>0.99049442616449501</v>
      </c>
      <c r="P3" s="9">
        <v>99.049442616449497</v>
      </c>
      <c r="Q3" s="9">
        <v>100</v>
      </c>
      <c r="R3" s="19">
        <v>0</v>
      </c>
      <c r="S3" s="9">
        <v>0</v>
      </c>
      <c r="T3" s="9">
        <v>100</v>
      </c>
      <c r="U3" s="18">
        <f t="shared" ref="U3:U15" si="3">V3/100</f>
        <v>0.90146939511403601</v>
      </c>
      <c r="V3" s="18">
        <v>90.146939511403602</v>
      </c>
      <c r="W3" s="32">
        <f t="shared" ref="W3:W15" si="4">J3*0.2+P3*0.7+V3*0.1</f>
        <v>98.065748124304818</v>
      </c>
      <c r="X3" s="17">
        <v>1</v>
      </c>
    </row>
    <row r="4" spans="1:24" x14ac:dyDescent="0.3">
      <c r="A4" s="17">
        <v>2</v>
      </c>
      <c r="B4" s="2">
        <v>2022215389</v>
      </c>
      <c r="C4" s="13" t="s">
        <v>328</v>
      </c>
      <c r="D4" s="2" t="s">
        <v>327</v>
      </c>
      <c r="E4" s="18">
        <v>95.522857142857106</v>
      </c>
      <c r="F4" s="19">
        <v>2.5</v>
      </c>
      <c r="G4" s="20">
        <v>0</v>
      </c>
      <c r="H4" s="21">
        <v>98.022857142857106</v>
      </c>
      <c r="I4" s="18">
        <f t="shared" si="0"/>
        <v>0.92738109744080321</v>
      </c>
      <c r="J4" s="22">
        <f t="shared" si="1"/>
        <v>92.738109744080319</v>
      </c>
      <c r="K4" s="18">
        <v>89.55</v>
      </c>
      <c r="L4" s="19">
        <v>0</v>
      </c>
      <c r="M4" s="9">
        <v>0</v>
      </c>
      <c r="N4" s="30">
        <v>89.655000000000001</v>
      </c>
      <c r="O4" s="18">
        <f t="shared" si="2"/>
        <v>1</v>
      </c>
      <c r="P4" s="9">
        <v>100</v>
      </c>
      <c r="Q4" s="9">
        <v>100</v>
      </c>
      <c r="R4" s="19">
        <v>0</v>
      </c>
      <c r="S4" s="9">
        <v>0</v>
      </c>
      <c r="T4" s="9">
        <v>100</v>
      </c>
      <c r="U4" s="18">
        <f t="shared" si="3"/>
        <v>0.90146939511403601</v>
      </c>
      <c r="V4" s="18">
        <v>90.146939511403602</v>
      </c>
      <c r="W4" s="32">
        <f t="shared" si="4"/>
        <v>97.562315899956431</v>
      </c>
      <c r="X4" s="17">
        <v>2</v>
      </c>
    </row>
    <row r="5" spans="1:24" x14ac:dyDescent="0.3">
      <c r="A5" s="17">
        <v>3</v>
      </c>
      <c r="B5" s="2" t="s">
        <v>329</v>
      </c>
      <c r="C5" s="13" t="s">
        <v>330</v>
      </c>
      <c r="D5" s="2" t="s">
        <v>327</v>
      </c>
      <c r="E5" s="18">
        <v>95.36</v>
      </c>
      <c r="F5" s="19">
        <v>2</v>
      </c>
      <c r="G5" s="20">
        <v>0</v>
      </c>
      <c r="H5" s="21">
        <v>97.36</v>
      </c>
      <c r="I5" s="18">
        <f t="shared" si="0"/>
        <v>0.92110989496306472</v>
      </c>
      <c r="J5" s="22">
        <f t="shared" si="1"/>
        <v>92.110989496306473</v>
      </c>
      <c r="K5" s="18">
        <v>89.144444444444403</v>
      </c>
      <c r="L5" s="19">
        <v>0</v>
      </c>
      <c r="M5" s="9">
        <v>0</v>
      </c>
      <c r="N5" s="9">
        <v>89.469444444444406</v>
      </c>
      <c r="O5" s="18">
        <f t="shared" si="2"/>
        <v>0.99793033790022212</v>
      </c>
      <c r="P5" s="9">
        <v>99.793033790022207</v>
      </c>
      <c r="Q5" s="9">
        <v>100</v>
      </c>
      <c r="R5" s="19">
        <v>0</v>
      </c>
      <c r="S5" s="9">
        <v>0</v>
      </c>
      <c r="T5" s="9">
        <v>100</v>
      </c>
      <c r="U5" s="18">
        <f t="shared" si="3"/>
        <v>0.90146939511403601</v>
      </c>
      <c r="V5" s="18">
        <v>90.146939511403602</v>
      </c>
      <c r="W5" s="32">
        <f t="shared" si="4"/>
        <v>97.29201550341719</v>
      </c>
      <c r="X5" s="17">
        <v>3</v>
      </c>
    </row>
    <row r="6" spans="1:24" x14ac:dyDescent="0.3">
      <c r="A6" s="17">
        <v>4</v>
      </c>
      <c r="B6" s="2" t="s">
        <v>331</v>
      </c>
      <c r="C6" s="13" t="s">
        <v>332</v>
      </c>
      <c r="D6" s="2" t="s">
        <v>327</v>
      </c>
      <c r="E6" s="22">
        <v>95.3685714285714</v>
      </c>
      <c r="F6" s="23">
        <v>10.33</v>
      </c>
      <c r="G6" s="24" t="s">
        <v>333</v>
      </c>
      <c r="H6" s="25">
        <v>105.698571428571</v>
      </c>
      <c r="I6" s="18">
        <f t="shared" si="0"/>
        <v>1.0000000002703062</v>
      </c>
      <c r="J6" s="22">
        <f t="shared" si="1"/>
        <v>100.00000002703062</v>
      </c>
      <c r="K6" s="22">
        <v>86.066666666666706</v>
      </c>
      <c r="L6" s="19">
        <v>0</v>
      </c>
      <c r="M6" s="9">
        <v>0</v>
      </c>
      <c r="N6" s="26">
        <v>86.066666666666706</v>
      </c>
      <c r="O6" s="18">
        <f t="shared" si="2"/>
        <v>0.95997620508244597</v>
      </c>
      <c r="P6" s="22">
        <v>95.997620508244594</v>
      </c>
      <c r="Q6" s="23">
        <v>100</v>
      </c>
      <c r="R6" s="22">
        <v>10.93</v>
      </c>
      <c r="S6" s="9">
        <v>0</v>
      </c>
      <c r="T6" s="25">
        <v>110.93</v>
      </c>
      <c r="U6" s="18">
        <f t="shared" si="3"/>
        <v>1</v>
      </c>
      <c r="V6" s="22">
        <v>100</v>
      </c>
      <c r="W6" s="32">
        <f t="shared" si="4"/>
        <v>97.198334361177331</v>
      </c>
      <c r="X6" s="17">
        <v>4</v>
      </c>
    </row>
    <row r="7" spans="1:24" x14ac:dyDescent="0.3">
      <c r="A7" s="17">
        <v>5</v>
      </c>
      <c r="B7" s="2" t="s">
        <v>334</v>
      </c>
      <c r="C7" s="13" t="s">
        <v>335</v>
      </c>
      <c r="D7" s="2" t="s">
        <v>327</v>
      </c>
      <c r="E7" s="22">
        <v>95.3771428571429</v>
      </c>
      <c r="F7" s="23">
        <v>7.1</v>
      </c>
      <c r="G7" s="24" t="s">
        <v>333</v>
      </c>
      <c r="H7" s="22">
        <v>102.47714285714299</v>
      </c>
      <c r="I7" s="18">
        <f t="shared" si="0"/>
        <v>0.96952249684940384</v>
      </c>
      <c r="J7" s="22">
        <f t="shared" si="1"/>
        <v>96.952249684940384</v>
      </c>
      <c r="K7" s="22">
        <v>87.742500000000007</v>
      </c>
      <c r="L7" s="19">
        <v>0</v>
      </c>
      <c r="M7" s="9">
        <v>0</v>
      </c>
      <c r="N7" s="22">
        <v>87.742500000000007</v>
      </c>
      <c r="O7" s="18">
        <f t="shared" si="2"/>
        <v>0.97866822820813093</v>
      </c>
      <c r="P7" s="22">
        <v>97.866822820813098</v>
      </c>
      <c r="Q7" s="23">
        <v>100</v>
      </c>
      <c r="R7" s="19">
        <v>0</v>
      </c>
      <c r="S7" s="9">
        <v>0</v>
      </c>
      <c r="T7" s="22">
        <v>100</v>
      </c>
      <c r="U7" s="18">
        <f t="shared" si="3"/>
        <v>0.90146939511403601</v>
      </c>
      <c r="V7" s="22">
        <v>90.146939511403602</v>
      </c>
      <c r="W7" s="32">
        <f t="shared" si="4"/>
        <v>96.911919862697602</v>
      </c>
      <c r="X7" s="22">
        <v>5</v>
      </c>
    </row>
    <row r="8" spans="1:24" x14ac:dyDescent="0.3">
      <c r="A8" s="17">
        <v>6</v>
      </c>
      <c r="B8" s="2" t="s">
        <v>336</v>
      </c>
      <c r="C8" s="13" t="s">
        <v>337</v>
      </c>
      <c r="D8" s="2" t="s">
        <v>327</v>
      </c>
      <c r="E8" s="22">
        <v>95.258333333333297</v>
      </c>
      <c r="F8" s="23">
        <v>9</v>
      </c>
      <c r="G8" s="24" t="s">
        <v>333</v>
      </c>
      <c r="H8" s="22">
        <v>104.258333333333</v>
      </c>
      <c r="I8" s="18">
        <f t="shared" si="0"/>
        <v>0.98637410092122579</v>
      </c>
      <c r="J8" s="22">
        <f t="shared" si="1"/>
        <v>98.637410092122579</v>
      </c>
      <c r="K8" s="22">
        <v>85.224999999999994</v>
      </c>
      <c r="L8" s="19">
        <v>0</v>
      </c>
      <c r="M8" s="9">
        <v>0</v>
      </c>
      <c r="N8" s="22">
        <v>85.224999999999994</v>
      </c>
      <c r="O8" s="18">
        <f t="shared" si="2"/>
        <v>0.95058836651608902</v>
      </c>
      <c r="P8" s="22">
        <v>95.0588366516089</v>
      </c>
      <c r="Q8" s="23">
        <v>100</v>
      </c>
      <c r="R8" s="22">
        <v>7.6</v>
      </c>
      <c r="S8" s="9">
        <v>0</v>
      </c>
      <c r="T8" s="22">
        <v>107.6</v>
      </c>
      <c r="U8" s="18">
        <f t="shared" si="3"/>
        <v>0.96998106914270299</v>
      </c>
      <c r="V8" s="22">
        <v>96.998106914270295</v>
      </c>
      <c r="W8" s="32">
        <f t="shared" si="4"/>
        <v>95.968478365977788</v>
      </c>
      <c r="X8" s="22">
        <v>6</v>
      </c>
    </row>
    <row r="9" spans="1:24" x14ac:dyDescent="0.3">
      <c r="A9" s="17">
        <v>7</v>
      </c>
      <c r="B9" s="2" t="s">
        <v>338</v>
      </c>
      <c r="C9" s="13" t="s">
        <v>339</v>
      </c>
      <c r="D9" s="2" t="s">
        <v>327</v>
      </c>
      <c r="E9" s="22">
        <v>95.233333333333306</v>
      </c>
      <c r="F9" s="23">
        <v>2</v>
      </c>
      <c r="G9" s="24" t="s">
        <v>333</v>
      </c>
      <c r="H9" s="22">
        <v>97.233333333333306</v>
      </c>
      <c r="I9" s="18">
        <f t="shared" si="0"/>
        <v>0.91991151862751952</v>
      </c>
      <c r="J9" s="22">
        <f t="shared" si="1"/>
        <v>91.991151862751948</v>
      </c>
      <c r="K9" s="22">
        <v>85.922222222222203</v>
      </c>
      <c r="L9" s="19">
        <v>0</v>
      </c>
      <c r="M9" s="9">
        <v>0</v>
      </c>
      <c r="N9" s="22">
        <v>85.922222222222203</v>
      </c>
      <c r="O9" s="18">
        <f t="shared" si="2"/>
        <v>0.95836509087303801</v>
      </c>
      <c r="P9" s="22">
        <v>95.836509087303796</v>
      </c>
      <c r="Q9" s="23">
        <v>100</v>
      </c>
      <c r="R9" s="22">
        <v>10.93</v>
      </c>
      <c r="S9" s="9">
        <v>0</v>
      </c>
      <c r="T9" s="22">
        <v>110.93</v>
      </c>
      <c r="U9" s="18">
        <f t="shared" si="3"/>
        <v>1</v>
      </c>
      <c r="V9" s="22">
        <v>100</v>
      </c>
      <c r="W9" s="32">
        <f t="shared" si="4"/>
        <v>95.483786733663038</v>
      </c>
      <c r="X9" s="22">
        <v>7</v>
      </c>
    </row>
    <row r="10" spans="1:24" x14ac:dyDescent="0.3">
      <c r="A10" s="17">
        <v>8</v>
      </c>
      <c r="B10" s="2" t="s">
        <v>340</v>
      </c>
      <c r="C10" s="13" t="s">
        <v>341</v>
      </c>
      <c r="D10" s="2" t="s">
        <v>327</v>
      </c>
      <c r="E10" s="22">
        <v>95.282857142857097</v>
      </c>
      <c r="F10" s="23">
        <v>5.5</v>
      </c>
      <c r="G10" s="24" t="s">
        <v>333</v>
      </c>
      <c r="H10" s="26">
        <v>100.782857142857</v>
      </c>
      <c r="I10" s="18">
        <f t="shared" si="0"/>
        <v>0.95349308706793923</v>
      </c>
      <c r="J10" s="22">
        <f t="shared" si="1"/>
        <v>95.34930870679392</v>
      </c>
      <c r="K10" s="22">
        <v>84.386111111111106</v>
      </c>
      <c r="L10" s="19">
        <v>0</v>
      </c>
      <c r="M10" s="9">
        <v>0</v>
      </c>
      <c r="N10" s="22">
        <v>84.386111111111106</v>
      </c>
      <c r="O10" s="18">
        <f t="shared" si="2"/>
        <v>0.94123151091529911</v>
      </c>
      <c r="P10" s="22">
        <v>94.123151091529905</v>
      </c>
      <c r="Q10" s="23">
        <v>100</v>
      </c>
      <c r="R10" s="22">
        <v>4.26</v>
      </c>
      <c r="S10" s="9">
        <v>0</v>
      </c>
      <c r="T10" s="25">
        <v>104.26</v>
      </c>
      <c r="U10" s="18">
        <f t="shared" si="3"/>
        <v>0.93987199134589405</v>
      </c>
      <c r="V10" s="22">
        <v>93.987199134589403</v>
      </c>
      <c r="W10" s="32">
        <f t="shared" si="4"/>
        <v>94.354787418888662</v>
      </c>
      <c r="X10" s="22">
        <v>8</v>
      </c>
    </row>
    <row r="11" spans="1:24" x14ac:dyDescent="0.3">
      <c r="A11" s="17">
        <v>9</v>
      </c>
      <c r="B11" s="2" t="s">
        <v>342</v>
      </c>
      <c r="C11" s="13" t="s">
        <v>343</v>
      </c>
      <c r="D11" s="2" t="s">
        <v>327</v>
      </c>
      <c r="E11" s="18">
        <v>95.411428571428601</v>
      </c>
      <c r="F11" s="19">
        <v>2.5</v>
      </c>
      <c r="G11" s="20">
        <v>0</v>
      </c>
      <c r="H11" s="21">
        <v>97.911428571428601</v>
      </c>
      <c r="I11" s="18">
        <f t="shared" si="0"/>
        <v>0.92632688667945984</v>
      </c>
      <c r="J11" s="22">
        <f t="shared" si="1"/>
        <v>92.632688667945985</v>
      </c>
      <c r="K11" s="18">
        <v>85.525000000000006</v>
      </c>
      <c r="L11" s="19">
        <v>0</v>
      </c>
      <c r="M11" s="9">
        <v>0</v>
      </c>
      <c r="N11" s="9">
        <v>85.57</v>
      </c>
      <c r="O11" s="18">
        <f t="shared" si="2"/>
        <v>0.95443645083932793</v>
      </c>
      <c r="P11" s="9">
        <v>95.443645083932793</v>
      </c>
      <c r="Q11" s="9">
        <v>100</v>
      </c>
      <c r="R11" s="19">
        <v>0</v>
      </c>
      <c r="S11" s="9">
        <v>0</v>
      </c>
      <c r="T11" s="9">
        <v>100</v>
      </c>
      <c r="U11" s="18">
        <f t="shared" si="3"/>
        <v>0.90146939511403601</v>
      </c>
      <c r="V11" s="18">
        <v>90.146939511403602</v>
      </c>
      <c r="W11" s="32">
        <f t="shared" si="4"/>
        <v>94.351783243482501</v>
      </c>
      <c r="X11" s="22">
        <v>9</v>
      </c>
    </row>
    <row r="12" spans="1:24" x14ac:dyDescent="0.3">
      <c r="A12" s="17">
        <v>10</v>
      </c>
      <c r="B12" s="2">
        <v>2022215393</v>
      </c>
      <c r="C12" s="13" t="s">
        <v>344</v>
      </c>
      <c r="D12" s="2" t="s">
        <v>327</v>
      </c>
      <c r="E12" s="18">
        <v>95.158333333333303</v>
      </c>
      <c r="F12" s="19">
        <v>2</v>
      </c>
      <c r="G12" s="27">
        <v>0.5</v>
      </c>
      <c r="H12" s="21">
        <v>96.658333333333303</v>
      </c>
      <c r="I12" s="18">
        <f t="shared" si="0"/>
        <v>0.91447152078853267</v>
      </c>
      <c r="J12" s="22">
        <f t="shared" si="1"/>
        <v>91.447152078853264</v>
      </c>
      <c r="K12" s="18">
        <v>84.6875</v>
      </c>
      <c r="L12" s="19">
        <v>0</v>
      </c>
      <c r="M12" s="9">
        <v>0</v>
      </c>
      <c r="N12" s="9">
        <v>84.6875</v>
      </c>
      <c r="O12" s="18">
        <f t="shared" si="2"/>
        <v>0.94459316267915894</v>
      </c>
      <c r="P12" s="9">
        <v>94.459316267915895</v>
      </c>
      <c r="Q12" s="9">
        <v>100</v>
      </c>
      <c r="R12" s="19">
        <v>0</v>
      </c>
      <c r="S12" s="9">
        <v>0</v>
      </c>
      <c r="T12" s="9">
        <v>100</v>
      </c>
      <c r="U12" s="18">
        <f t="shared" si="3"/>
        <v>0.90146939511403601</v>
      </c>
      <c r="V12" s="18">
        <v>90.146939511403602</v>
      </c>
      <c r="W12" s="32">
        <f t="shared" si="4"/>
        <v>93.425645754452134</v>
      </c>
      <c r="X12" s="17">
        <v>10</v>
      </c>
    </row>
    <row r="13" spans="1:24" x14ac:dyDescent="0.3">
      <c r="A13" s="17">
        <v>11</v>
      </c>
      <c r="B13" s="2" t="s">
        <v>345</v>
      </c>
      <c r="C13" s="13" t="s">
        <v>346</v>
      </c>
      <c r="D13" s="2" t="s">
        <v>327</v>
      </c>
      <c r="E13" s="22">
        <v>95.258333333333297</v>
      </c>
      <c r="F13" s="23">
        <v>2</v>
      </c>
      <c r="G13" s="24" t="s">
        <v>347</v>
      </c>
      <c r="H13" s="22">
        <v>96.758333333333297</v>
      </c>
      <c r="I13" s="18">
        <f t="shared" si="0"/>
        <v>0.91541760736922595</v>
      </c>
      <c r="J13" s="22">
        <f t="shared" si="1"/>
        <v>91.541760736922598</v>
      </c>
      <c r="K13" s="22">
        <v>82.7777777777778</v>
      </c>
      <c r="L13" s="19">
        <v>0</v>
      </c>
      <c r="M13" s="9">
        <v>0</v>
      </c>
      <c r="N13" s="22">
        <v>82.7777777777778</v>
      </c>
      <c r="O13" s="18">
        <f t="shared" si="2"/>
        <v>0.9232923738528559</v>
      </c>
      <c r="P13" s="22">
        <v>92.329237385285595</v>
      </c>
      <c r="Q13" s="23">
        <v>100</v>
      </c>
      <c r="R13" s="19">
        <v>0</v>
      </c>
      <c r="S13" s="9">
        <v>0</v>
      </c>
      <c r="T13" s="22">
        <v>100</v>
      </c>
      <c r="U13" s="18">
        <f t="shared" si="3"/>
        <v>0.90146939511403601</v>
      </c>
      <c r="V13" s="22">
        <v>90.146939511403602</v>
      </c>
      <c r="W13" s="32">
        <f t="shared" si="4"/>
        <v>91.953512268224799</v>
      </c>
      <c r="X13" s="17">
        <v>11</v>
      </c>
    </row>
    <row r="14" spans="1:24" x14ac:dyDescent="0.3">
      <c r="A14" s="17">
        <v>12</v>
      </c>
      <c r="B14" s="9">
        <v>2021215383</v>
      </c>
      <c r="C14" s="13" t="s">
        <v>348</v>
      </c>
      <c r="D14" s="2" t="s">
        <v>327</v>
      </c>
      <c r="E14" s="18">
        <v>95.229411764705901</v>
      </c>
      <c r="F14" s="19">
        <v>9</v>
      </c>
      <c r="G14" s="20">
        <v>0</v>
      </c>
      <c r="H14" s="21">
        <v>104.229411764706</v>
      </c>
      <c r="I14" s="18">
        <f t="shared" si="0"/>
        <v>0.98610047784151977</v>
      </c>
      <c r="J14" s="22">
        <f t="shared" si="1"/>
        <v>98.610047784151973</v>
      </c>
      <c r="K14" s="18">
        <v>80.14</v>
      </c>
      <c r="L14" s="19">
        <v>0</v>
      </c>
      <c r="M14" s="9">
        <v>0</v>
      </c>
      <c r="N14" s="9">
        <v>80.14</v>
      </c>
      <c r="O14" s="18">
        <f t="shared" si="2"/>
        <v>0.89387094975182602</v>
      </c>
      <c r="P14" s="9">
        <v>89.387094975182606</v>
      </c>
      <c r="Q14" s="9">
        <v>100</v>
      </c>
      <c r="R14" s="19">
        <v>0</v>
      </c>
      <c r="S14" s="9">
        <v>0</v>
      </c>
      <c r="T14" s="9">
        <v>100</v>
      </c>
      <c r="U14" s="18">
        <f t="shared" si="3"/>
        <v>0.90146939511403601</v>
      </c>
      <c r="V14" s="18">
        <v>90.146939511403602</v>
      </c>
      <c r="W14" s="32">
        <f t="shared" si="4"/>
        <v>91.307669990598569</v>
      </c>
      <c r="X14" s="22">
        <v>12</v>
      </c>
    </row>
    <row r="15" spans="1:24" x14ac:dyDescent="0.3">
      <c r="A15" s="17">
        <v>13</v>
      </c>
      <c r="B15" s="2" t="s">
        <v>349</v>
      </c>
      <c r="C15" s="13" t="s">
        <v>350</v>
      </c>
      <c r="D15" s="2" t="s">
        <v>327</v>
      </c>
      <c r="E15" s="18">
        <v>95.1666666666667</v>
      </c>
      <c r="F15" s="19">
        <v>2</v>
      </c>
      <c r="G15" s="20">
        <v>0</v>
      </c>
      <c r="H15" s="21">
        <v>97.1666666666667</v>
      </c>
      <c r="I15" s="18">
        <f t="shared" si="0"/>
        <v>0.91928079424039111</v>
      </c>
      <c r="J15" s="22">
        <f t="shared" si="1"/>
        <v>91.928079424039112</v>
      </c>
      <c r="K15" s="18">
        <v>79.55</v>
      </c>
      <c r="L15" s="19">
        <v>0</v>
      </c>
      <c r="M15" s="9">
        <v>0</v>
      </c>
      <c r="N15" s="9">
        <v>79.55</v>
      </c>
      <c r="O15" s="18">
        <f t="shared" si="2"/>
        <v>0.88729016786570691</v>
      </c>
      <c r="P15" s="9">
        <v>88.729016786570696</v>
      </c>
      <c r="Q15" s="9">
        <v>100</v>
      </c>
      <c r="R15" s="19">
        <v>0</v>
      </c>
      <c r="S15" s="9">
        <v>0</v>
      </c>
      <c r="T15" s="9">
        <v>100</v>
      </c>
      <c r="U15" s="18">
        <f t="shared" si="3"/>
        <v>0.90146939511403601</v>
      </c>
      <c r="V15" s="18">
        <v>90.146939511403602</v>
      </c>
      <c r="W15" s="32">
        <f t="shared" si="4"/>
        <v>89.510621586547671</v>
      </c>
      <c r="X15" s="17">
        <v>13</v>
      </c>
    </row>
  </sheetData>
  <autoFilter ref="A2:X15" xr:uid="{00000000-0009-0000-0000-000008000000}"/>
  <mergeCells count="9">
    <mergeCell ref="W1:W2"/>
    <mergeCell ref="X1:X2"/>
    <mergeCell ref="E1:J1"/>
    <mergeCell ref="K1:P1"/>
    <mergeCell ref="Q1:V1"/>
    <mergeCell ref="A1:A2"/>
    <mergeCell ref="B1:B2"/>
    <mergeCell ref="C1:C2"/>
    <mergeCell ref="D1:D2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计数统计表</vt:lpstr>
      <vt:lpstr>工艺学硕</vt:lpstr>
      <vt:lpstr>工艺专硕</vt:lpstr>
      <vt:lpstr>工程学硕 </vt:lpstr>
      <vt:lpstr>工程专硕</vt:lpstr>
      <vt:lpstr>催化学硕</vt:lpstr>
      <vt:lpstr>催化专硕</vt:lpstr>
      <vt:lpstr>环境学硕</vt:lpstr>
      <vt:lpstr>环境专硕</vt:lpstr>
      <vt:lpstr>国际班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湘旭 罗</cp:lastModifiedBy>
  <dcterms:created xsi:type="dcterms:W3CDTF">2015-06-05T18:19:00Z</dcterms:created>
  <dcterms:modified xsi:type="dcterms:W3CDTF">2023-09-18T08:59:59Z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518BB455C9C6490AB584D15D9FD35EF9_13</vt:lpwstr>
  </property>
</Properties>
</file>