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filterPrivacy="1"/>
  <xr:revisionPtr revIDLastSave="0" documentId="13_ncr:1_{4480DE0D-905E-40AA-9B10-27A570D462A3}" xr6:coauthVersionLast="44" xr6:coauthVersionMax="44" xr10:uidLastSave="{00000000-0000-0000-0000-000000000000}"/>
  <bookViews>
    <workbookView xWindow="-120" yWindow="-120" windowWidth="20730" windowHeight="11160" activeTab="4" xr2:uid="{00000000-000D-0000-FFFF-FFFF00000000}"/>
  </bookViews>
  <sheets>
    <sheet name="必修课" sheetId="1" r:id="rId1"/>
    <sheet name="优良率" sheetId="6" r:id="rId2"/>
    <sheet name="综测" sheetId="2" r:id="rId3"/>
    <sheet name="面试" sheetId="3" r:id="rId4"/>
    <sheet name="总成绩" sheetId="4" r:id="rId5"/>
  </sheets>
  <definedNames>
    <definedName name="_xlnm._FilterDatabase" localSheetId="1" hidden="1">优良率!$C$1:$C$51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A4" i="6" l="1"/>
  <c r="AZ9" i="6"/>
  <c r="BA9" i="6" s="1"/>
  <c r="AZ10" i="6"/>
  <c r="BA10" i="6" s="1"/>
  <c r="AZ11" i="6"/>
  <c r="BA11" i="6" s="1"/>
  <c r="AZ12" i="6"/>
  <c r="BA12" i="6" s="1"/>
  <c r="AZ13" i="6"/>
  <c r="BA13" i="6" s="1"/>
  <c r="AZ14" i="6"/>
  <c r="BA14" i="6" s="1"/>
  <c r="AZ15" i="6"/>
  <c r="BA15" i="6" s="1"/>
  <c r="AZ16" i="6"/>
  <c r="BA16" i="6" s="1"/>
  <c r="AZ17" i="6"/>
  <c r="BA17" i="6" s="1"/>
  <c r="AZ18" i="6"/>
  <c r="BA18" i="6" s="1"/>
  <c r="AZ19" i="6"/>
  <c r="BA19" i="6" s="1"/>
  <c r="AZ20" i="6"/>
  <c r="BA20" i="6" s="1"/>
  <c r="AZ21" i="6"/>
  <c r="BA21" i="6" s="1"/>
  <c r="AZ22" i="6"/>
  <c r="BA22" i="6" s="1"/>
  <c r="AZ23" i="6"/>
  <c r="BA23" i="6" s="1"/>
  <c r="AZ24" i="6"/>
  <c r="BA24" i="6" s="1"/>
  <c r="AZ25" i="6"/>
  <c r="BA25" i="6" s="1"/>
  <c r="AZ26" i="6"/>
  <c r="BA26" i="6" s="1"/>
  <c r="AZ27" i="6"/>
  <c r="BA27" i="6" s="1"/>
  <c r="AZ28" i="6"/>
  <c r="BA28" i="6" s="1"/>
  <c r="AZ29" i="6"/>
  <c r="BA29" i="6" s="1"/>
  <c r="AZ30" i="6"/>
  <c r="BA30" i="6" s="1"/>
  <c r="AZ31" i="6"/>
  <c r="BA31" i="6" s="1"/>
  <c r="AZ32" i="6"/>
  <c r="BA32" i="6" s="1"/>
  <c r="AZ33" i="6"/>
  <c r="BA33" i="6" s="1"/>
  <c r="AZ34" i="6"/>
  <c r="BA34" i="6" s="1"/>
  <c r="AZ35" i="6"/>
  <c r="BA35" i="6" s="1"/>
  <c r="AZ36" i="6"/>
  <c r="BA36" i="6" s="1"/>
  <c r="AZ37" i="6"/>
  <c r="BA37" i="6" s="1"/>
  <c r="AZ38" i="6"/>
  <c r="BA38" i="6" s="1"/>
  <c r="AZ39" i="6"/>
  <c r="BA39" i="6" s="1"/>
  <c r="AZ40" i="6"/>
  <c r="BA40" i="6" s="1"/>
  <c r="AZ41" i="6"/>
  <c r="BA41" i="6" s="1"/>
  <c r="AZ42" i="6"/>
  <c r="BA42" i="6" s="1"/>
  <c r="AZ43" i="6"/>
  <c r="BA43" i="6" s="1"/>
  <c r="AZ44" i="6"/>
  <c r="BA44" i="6" s="1"/>
  <c r="AZ45" i="6"/>
  <c r="BA45" i="6" s="1"/>
  <c r="AZ46" i="6"/>
  <c r="BA46" i="6" s="1"/>
  <c r="AZ47" i="6"/>
  <c r="BA47" i="6" s="1"/>
  <c r="AZ48" i="6"/>
  <c r="BA48" i="6" s="1"/>
  <c r="AZ49" i="6"/>
  <c r="BA49" i="6" s="1"/>
  <c r="AZ50" i="6"/>
  <c r="BA50" i="6" s="1"/>
  <c r="AZ51" i="6"/>
  <c r="BA51" i="6" s="1"/>
  <c r="AZ4" i="6"/>
  <c r="AZ5" i="6"/>
  <c r="BA5" i="6" s="1"/>
  <c r="AZ6" i="6"/>
  <c r="BA6" i="6" s="1"/>
  <c r="AZ7" i="6"/>
  <c r="BA7" i="6" s="1"/>
  <c r="AZ8" i="6"/>
  <c r="BA8" i="6" s="1"/>
  <c r="AZ3" i="6"/>
  <c r="BA3" i="6" s="1"/>
  <c r="F3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CW52" i="1" l="1"/>
  <c r="CX52" i="1"/>
  <c r="CW35" i="1"/>
  <c r="CX35" i="1"/>
  <c r="F23" i="4"/>
  <c r="F13" i="4"/>
  <c r="F7" i="4"/>
  <c r="F24" i="4"/>
  <c r="F8" i="4"/>
  <c r="F10" i="4"/>
  <c r="F19" i="4"/>
  <c r="F26" i="4"/>
  <c r="F20" i="4"/>
  <c r="F27" i="4"/>
  <c r="F31" i="4"/>
  <c r="F30" i="4"/>
  <c r="F9" i="4"/>
  <c r="F37" i="4"/>
  <c r="F40" i="4"/>
  <c r="F21" i="4"/>
  <c r="F39" i="4"/>
  <c r="F16" i="4"/>
  <c r="F32" i="4"/>
  <c r="F35" i="4"/>
  <c r="F22" i="4"/>
  <c r="F47" i="4"/>
  <c r="F41" i="4"/>
  <c r="F33" i="4"/>
  <c r="F38" i="4"/>
  <c r="F18" i="4"/>
  <c r="F49" i="4"/>
  <c r="CY26" i="1" l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X26" i="1"/>
  <c r="CX27" i="1"/>
  <c r="CX28" i="1"/>
  <c r="CX29" i="1"/>
  <c r="CX30" i="1"/>
  <c r="CX31" i="1"/>
  <c r="CX32" i="1"/>
  <c r="CX33" i="1"/>
  <c r="CX34" i="1"/>
  <c r="CX36" i="1"/>
  <c r="CX37" i="1"/>
  <c r="CX38" i="1"/>
  <c r="CX39" i="1"/>
  <c r="CX40" i="1"/>
  <c r="CX41" i="1"/>
  <c r="CX42" i="1"/>
  <c r="CX43" i="1"/>
  <c r="CX44" i="1"/>
  <c r="CX45" i="1"/>
  <c r="CX46" i="1"/>
  <c r="CX47" i="1"/>
  <c r="CX48" i="1"/>
  <c r="CX49" i="1"/>
  <c r="CX50" i="1"/>
  <c r="CX51" i="1"/>
  <c r="CW26" i="1"/>
  <c r="CW27" i="1"/>
  <c r="CW28" i="1"/>
  <c r="CW29" i="1"/>
  <c r="CW30" i="1"/>
  <c r="CW31" i="1"/>
  <c r="CW32" i="1"/>
  <c r="CW33" i="1"/>
  <c r="CW34" i="1"/>
  <c r="CW36" i="1"/>
  <c r="CW37" i="1"/>
  <c r="CW38" i="1"/>
  <c r="CW39" i="1"/>
  <c r="CW40" i="1"/>
  <c r="CW41" i="1"/>
  <c r="CW42" i="1"/>
  <c r="CW43" i="1"/>
  <c r="CW44" i="1"/>
  <c r="CW45" i="1"/>
  <c r="CW46" i="1"/>
  <c r="CW47" i="1"/>
  <c r="CW48" i="1"/>
  <c r="CW49" i="1"/>
  <c r="CW50" i="1"/>
  <c r="CW51" i="1"/>
  <c r="CX5" i="1" l="1"/>
  <c r="CX6" i="1"/>
  <c r="CX7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X23" i="1"/>
  <c r="CX24" i="1"/>
  <c r="CX25" i="1"/>
  <c r="CX4" i="1"/>
  <c r="CW5" i="1"/>
  <c r="CY5" i="1" s="1"/>
  <c r="CW6" i="1"/>
  <c r="CY6" i="1" s="1"/>
  <c r="CW7" i="1"/>
  <c r="CY7" i="1" s="1"/>
  <c r="CW8" i="1"/>
  <c r="CY8" i="1" s="1"/>
  <c r="CW9" i="1"/>
  <c r="CY9" i="1" s="1"/>
  <c r="CW10" i="1"/>
  <c r="CY10" i="1" s="1"/>
  <c r="CW11" i="1"/>
  <c r="CY11" i="1" s="1"/>
  <c r="CW12" i="1"/>
  <c r="CY12" i="1" s="1"/>
  <c r="CW13" i="1"/>
  <c r="CY13" i="1" s="1"/>
  <c r="CW14" i="1"/>
  <c r="CY14" i="1" s="1"/>
  <c r="CW15" i="1"/>
  <c r="CY15" i="1" s="1"/>
  <c r="CW16" i="1"/>
  <c r="CY16" i="1" s="1"/>
  <c r="CW17" i="1"/>
  <c r="CY17" i="1" s="1"/>
  <c r="CW18" i="1"/>
  <c r="CY18" i="1" s="1"/>
  <c r="CW19" i="1"/>
  <c r="CY19" i="1" s="1"/>
  <c r="CW20" i="1"/>
  <c r="CY20" i="1" s="1"/>
  <c r="CW21" i="1"/>
  <c r="CY21" i="1" s="1"/>
  <c r="CW22" i="1"/>
  <c r="CY22" i="1" s="1"/>
  <c r="CW23" i="1"/>
  <c r="CY23" i="1" s="1"/>
  <c r="CW24" i="1"/>
  <c r="CY24" i="1" s="1"/>
  <c r="CW25" i="1"/>
  <c r="CY25" i="1" s="1"/>
  <c r="CW4" i="1"/>
  <c r="CY4" i="1" s="1"/>
  <c r="F2" i="2"/>
  <c r="F17" i="4" l="1"/>
  <c r="F14" i="4"/>
  <c r="F4" i="4"/>
  <c r="F5" i="4"/>
  <c r="F11" i="4"/>
  <c r="F6" i="4"/>
  <c r="F46" i="4"/>
  <c r="F34" i="4"/>
  <c r="F43" i="4"/>
  <c r="F42" i="4"/>
  <c r="F50" i="4"/>
  <c r="F28" i="4"/>
  <c r="F25" i="4"/>
  <c r="F36" i="4"/>
  <c r="F45" i="4"/>
  <c r="F29" i="4"/>
  <c r="F48" i="4"/>
  <c r="F44" i="4"/>
  <c r="F12" i="4"/>
  <c r="F2" i="4"/>
  <c r="F15" i="4"/>
  <c r="F3" i="4"/>
</calcChain>
</file>

<file path=xl/sharedStrings.xml><?xml version="1.0" encoding="utf-8"?>
<sst xmlns="http://schemas.openxmlformats.org/spreadsheetml/2006/main" count="1996" uniqueCount="366">
  <si>
    <t>学号</t>
    <phoneticPr fontId="1" type="noConversion"/>
  </si>
  <si>
    <t>姓名</t>
    <phoneticPr fontId="1" type="noConversion"/>
  </si>
  <si>
    <t>郭超洁</t>
    <phoneticPr fontId="1" type="noConversion"/>
  </si>
  <si>
    <t>段练</t>
    <phoneticPr fontId="1" type="noConversion"/>
  </si>
  <si>
    <t>孙霄</t>
    <phoneticPr fontId="1" type="noConversion"/>
  </si>
  <si>
    <t>麻晓梅</t>
    <phoneticPr fontId="1" type="noConversion"/>
  </si>
  <si>
    <t>刘改过</t>
    <phoneticPr fontId="1" type="noConversion"/>
  </si>
  <si>
    <t>尚青</t>
    <phoneticPr fontId="1" type="noConversion"/>
  </si>
  <si>
    <t>汤明珍</t>
    <phoneticPr fontId="1" type="noConversion"/>
  </si>
  <si>
    <t>刘靖</t>
    <phoneticPr fontId="1" type="noConversion"/>
  </si>
  <si>
    <t>王明洋</t>
    <phoneticPr fontId="1" type="noConversion"/>
  </si>
  <si>
    <t>方熹鹤</t>
    <phoneticPr fontId="1" type="noConversion"/>
  </si>
  <si>
    <t>李梦扬</t>
    <phoneticPr fontId="1" type="noConversion"/>
  </si>
  <si>
    <t>解竞帆</t>
    <phoneticPr fontId="1" type="noConversion"/>
  </si>
  <si>
    <t>尹舒慧</t>
    <phoneticPr fontId="1" type="noConversion"/>
  </si>
  <si>
    <t>刘雅雯</t>
    <phoneticPr fontId="1" type="noConversion"/>
  </si>
  <si>
    <t>张诗卿</t>
    <phoneticPr fontId="1" type="noConversion"/>
  </si>
  <si>
    <t>耿夏欣</t>
    <phoneticPr fontId="1" type="noConversion"/>
  </si>
  <si>
    <t>赵启发</t>
    <phoneticPr fontId="1" type="noConversion"/>
  </si>
  <si>
    <t>马哲宇</t>
    <phoneticPr fontId="1" type="noConversion"/>
  </si>
  <si>
    <t>罗抒晗</t>
    <phoneticPr fontId="1" type="noConversion"/>
  </si>
  <si>
    <t>马海超</t>
    <phoneticPr fontId="1" type="noConversion"/>
  </si>
  <si>
    <t>徐加霸</t>
    <phoneticPr fontId="1" type="noConversion"/>
  </si>
  <si>
    <t>涂茁炜</t>
    <phoneticPr fontId="1" type="noConversion"/>
  </si>
  <si>
    <t>许家宁</t>
    <phoneticPr fontId="1" type="noConversion"/>
  </si>
  <si>
    <t>齐朝旭</t>
    <phoneticPr fontId="1" type="noConversion"/>
  </si>
  <si>
    <t>杨宇</t>
    <phoneticPr fontId="1" type="noConversion"/>
  </si>
  <si>
    <t>刘子瑞</t>
    <phoneticPr fontId="1" type="noConversion"/>
  </si>
  <si>
    <t>赖雨薇</t>
    <phoneticPr fontId="1" type="noConversion"/>
  </si>
  <si>
    <t>王玉琨</t>
    <phoneticPr fontId="1" type="noConversion"/>
  </si>
  <si>
    <t>赵鑫洋</t>
    <phoneticPr fontId="1" type="noConversion"/>
  </si>
  <si>
    <t>余锦标</t>
    <phoneticPr fontId="1" type="noConversion"/>
  </si>
  <si>
    <t>撒世东</t>
    <phoneticPr fontId="1" type="noConversion"/>
  </si>
  <si>
    <t>李志萌</t>
    <phoneticPr fontId="1" type="noConversion"/>
  </si>
  <si>
    <t>李牛江杰</t>
    <phoneticPr fontId="1" type="noConversion"/>
  </si>
  <si>
    <t>胡啸林</t>
    <phoneticPr fontId="1" type="noConversion"/>
  </si>
  <si>
    <t>王嘉昕</t>
    <phoneticPr fontId="1" type="noConversion"/>
  </si>
  <si>
    <t>邢延德</t>
    <phoneticPr fontId="1" type="noConversion"/>
  </si>
  <si>
    <t>滕桂鹏</t>
    <phoneticPr fontId="1" type="noConversion"/>
  </si>
  <si>
    <t>刘泽</t>
    <phoneticPr fontId="1" type="noConversion"/>
  </si>
  <si>
    <t>徐俊</t>
    <phoneticPr fontId="1" type="noConversion"/>
  </si>
  <si>
    <t>王永铎</t>
    <phoneticPr fontId="1" type="noConversion"/>
  </si>
  <si>
    <t>欧邦清</t>
    <phoneticPr fontId="1" type="noConversion"/>
  </si>
  <si>
    <t>李臣委</t>
    <phoneticPr fontId="1" type="noConversion"/>
  </si>
  <si>
    <t>丁紫鹤</t>
    <phoneticPr fontId="1" type="noConversion"/>
  </si>
  <si>
    <t>张一驰</t>
    <phoneticPr fontId="1" type="noConversion"/>
  </si>
  <si>
    <t>朱江</t>
    <phoneticPr fontId="1" type="noConversion"/>
  </si>
  <si>
    <t>盛梦凡</t>
    <phoneticPr fontId="1" type="noConversion"/>
  </si>
  <si>
    <t>赵鑫</t>
    <phoneticPr fontId="1" type="noConversion"/>
  </si>
  <si>
    <t>王一帆</t>
    <phoneticPr fontId="1" type="noConversion"/>
  </si>
  <si>
    <t>达那江·哈吉</t>
    <phoneticPr fontId="1" type="noConversion"/>
  </si>
  <si>
    <t>高等数学B1</t>
    <phoneticPr fontId="1" type="noConversion"/>
  </si>
  <si>
    <t>课程号</t>
    <phoneticPr fontId="1" type="noConversion"/>
  </si>
  <si>
    <t>学分</t>
    <phoneticPr fontId="1" type="noConversion"/>
  </si>
  <si>
    <t>C语言程序设计</t>
    <phoneticPr fontId="1" type="noConversion"/>
  </si>
  <si>
    <t>中国近现代史纲要</t>
    <phoneticPr fontId="1" type="noConversion"/>
  </si>
  <si>
    <t>思想道德修养和法律基础</t>
    <phoneticPr fontId="1" type="noConversion"/>
  </si>
  <si>
    <t>大学体育1</t>
    <phoneticPr fontId="1" type="noConversion"/>
  </si>
  <si>
    <t>大学英语1</t>
    <phoneticPr fontId="1" type="noConversion"/>
  </si>
  <si>
    <t>马克思主义基本原理概论</t>
    <phoneticPr fontId="1" type="noConversion"/>
  </si>
  <si>
    <t>大学物理C1</t>
    <phoneticPr fontId="1" type="noConversion"/>
  </si>
  <si>
    <t>高等数学B2</t>
    <phoneticPr fontId="1" type="noConversion"/>
  </si>
  <si>
    <t>大学体育2</t>
    <phoneticPr fontId="1" type="noConversion"/>
  </si>
  <si>
    <t>大学英语2</t>
    <phoneticPr fontId="1" type="noConversion"/>
  </si>
  <si>
    <t>大学物理C2</t>
    <phoneticPr fontId="1" type="noConversion"/>
  </si>
  <si>
    <t>毛概1</t>
    <phoneticPr fontId="1" type="noConversion"/>
  </si>
  <si>
    <t>大物实验B1</t>
    <phoneticPr fontId="1" type="noConversion"/>
  </si>
  <si>
    <t>大学英语3</t>
    <phoneticPr fontId="1" type="noConversion"/>
  </si>
  <si>
    <t>大学体育3</t>
    <phoneticPr fontId="1" type="noConversion"/>
  </si>
  <si>
    <t>线性代数</t>
    <phoneticPr fontId="1" type="noConversion"/>
  </si>
  <si>
    <t>大物实验B2</t>
    <phoneticPr fontId="1" type="noConversion"/>
  </si>
  <si>
    <t>大学英语4</t>
    <phoneticPr fontId="1" type="noConversion"/>
  </si>
  <si>
    <t>概率论与数理统计</t>
    <phoneticPr fontId="1" type="noConversion"/>
  </si>
  <si>
    <t>大学体育4</t>
    <phoneticPr fontId="1" type="noConversion"/>
  </si>
  <si>
    <t>毛概2</t>
    <phoneticPr fontId="1" type="noConversion"/>
  </si>
  <si>
    <t>无机化学与分析化学</t>
    <phoneticPr fontId="1" type="noConversion"/>
  </si>
  <si>
    <t>地球科学概论</t>
    <phoneticPr fontId="1" type="noConversion"/>
  </si>
  <si>
    <t>环境学基础</t>
    <phoneticPr fontId="1" type="noConversion"/>
  </si>
  <si>
    <t>无机与分析化学实验1</t>
    <phoneticPr fontId="1" type="noConversion"/>
  </si>
  <si>
    <t>物理化学</t>
    <phoneticPr fontId="1" type="noConversion"/>
  </si>
  <si>
    <t>无机与分析化学实验2</t>
    <phoneticPr fontId="1" type="noConversion"/>
  </si>
  <si>
    <t>普通生态学</t>
    <phoneticPr fontId="1" type="noConversion"/>
  </si>
  <si>
    <t>物理化学实验1</t>
    <phoneticPr fontId="1" type="noConversion"/>
  </si>
  <si>
    <t>有机化学</t>
    <phoneticPr fontId="1" type="noConversion"/>
  </si>
  <si>
    <t>有机化学实验</t>
    <phoneticPr fontId="1" type="noConversion"/>
  </si>
  <si>
    <t>现代仪器分析</t>
    <phoneticPr fontId="1" type="noConversion"/>
  </si>
  <si>
    <t>环境生物学</t>
    <phoneticPr fontId="1" type="noConversion"/>
  </si>
  <si>
    <t>环境监测实验</t>
    <phoneticPr fontId="1" type="noConversion"/>
  </si>
  <si>
    <t>环境监测</t>
    <phoneticPr fontId="1" type="noConversion"/>
  </si>
  <si>
    <t>环境化学</t>
    <phoneticPr fontId="1" type="noConversion"/>
  </si>
  <si>
    <t>环境管理学</t>
    <phoneticPr fontId="1" type="noConversion"/>
  </si>
  <si>
    <t>环境科学认识实习</t>
    <phoneticPr fontId="1" type="noConversion"/>
  </si>
  <si>
    <t>普通生态学大作业</t>
    <phoneticPr fontId="1" type="noConversion"/>
  </si>
  <si>
    <t>生态学实习</t>
    <phoneticPr fontId="1" type="noConversion"/>
  </si>
  <si>
    <t>学号</t>
    <phoneticPr fontId="1" type="noConversion"/>
  </si>
  <si>
    <t>姓名</t>
    <phoneticPr fontId="1" type="noConversion"/>
  </si>
  <si>
    <t>入学教育与安全教育</t>
    <phoneticPr fontId="1" type="noConversion"/>
  </si>
  <si>
    <t>军事训练1</t>
    <phoneticPr fontId="1" type="noConversion"/>
  </si>
  <si>
    <t>总成绩</t>
    <phoneticPr fontId="1" type="noConversion"/>
  </si>
  <si>
    <t>2017年综测</t>
    <phoneticPr fontId="1" type="noConversion"/>
  </si>
  <si>
    <t>2018年综测</t>
    <phoneticPr fontId="1" type="noConversion"/>
  </si>
  <si>
    <t>平均综测</t>
    <phoneticPr fontId="1" type="noConversion"/>
  </si>
  <si>
    <t>必修课成绩</t>
    <phoneticPr fontId="1" type="noConversion"/>
  </si>
  <si>
    <t>综测成绩</t>
    <phoneticPr fontId="1" type="noConversion"/>
  </si>
  <si>
    <t>面试成绩</t>
    <phoneticPr fontId="1" type="noConversion"/>
  </si>
  <si>
    <t xml:space="preserve">95.0      </t>
  </si>
  <si>
    <t xml:space="preserve">86.0      </t>
  </si>
  <si>
    <t xml:space="preserve">99.0      </t>
  </si>
  <si>
    <t xml:space="preserve">80.0      </t>
  </si>
  <si>
    <t xml:space="preserve">92.0      </t>
  </si>
  <si>
    <t xml:space="preserve">82.0      </t>
  </si>
  <si>
    <t xml:space="preserve">90.0      </t>
  </si>
  <si>
    <t xml:space="preserve">96.0      </t>
  </si>
  <si>
    <t xml:space="preserve">94.0      </t>
  </si>
  <si>
    <t xml:space="preserve">61.0      </t>
  </si>
  <si>
    <t xml:space="preserve">70.0      </t>
  </si>
  <si>
    <t xml:space="preserve">60.0      </t>
  </si>
  <si>
    <t xml:space="preserve">73.0      </t>
  </si>
  <si>
    <t xml:space="preserve">68.0      </t>
  </si>
  <si>
    <t xml:space="preserve">76.0      </t>
  </si>
  <si>
    <t xml:space="preserve">72.0      </t>
  </si>
  <si>
    <t xml:space="preserve">74.0      </t>
  </si>
  <si>
    <t xml:space="preserve">62.0      </t>
  </si>
  <si>
    <t xml:space="preserve">93.0      </t>
  </si>
  <si>
    <t xml:space="preserve">85.0      </t>
  </si>
  <si>
    <t xml:space="preserve">91.0      </t>
  </si>
  <si>
    <t xml:space="preserve">83.0      </t>
  </si>
  <si>
    <t xml:space="preserve">51.0      </t>
  </si>
  <si>
    <t xml:space="preserve">66.0      </t>
  </si>
  <si>
    <t xml:space="preserve">67.0      </t>
  </si>
  <si>
    <t xml:space="preserve">88.0      </t>
  </si>
  <si>
    <t xml:space="preserve">81.0      </t>
  </si>
  <si>
    <t xml:space="preserve">71.0      </t>
  </si>
  <si>
    <t xml:space="preserve">78.0      </t>
  </si>
  <si>
    <t xml:space="preserve">65.0      </t>
  </si>
  <si>
    <t xml:space="preserve">75.0      </t>
  </si>
  <si>
    <t xml:space="preserve">87.0      </t>
  </si>
  <si>
    <t xml:space="preserve">84.0      </t>
  </si>
  <si>
    <t xml:space="preserve">83.0    </t>
  </si>
  <si>
    <t xml:space="preserve">80.0    </t>
  </si>
  <si>
    <t xml:space="preserve">90.0    </t>
  </si>
  <si>
    <t xml:space="preserve">76.0    </t>
  </si>
  <si>
    <t xml:space="preserve">74.0    </t>
  </si>
  <si>
    <t xml:space="preserve">86.0    </t>
  </si>
  <si>
    <t xml:space="preserve">69.0    </t>
  </si>
  <si>
    <t xml:space="preserve">87.0    </t>
  </si>
  <si>
    <t xml:space="preserve">60.0    </t>
  </si>
  <si>
    <t xml:space="preserve">79.0    </t>
  </si>
  <si>
    <t xml:space="preserve">70.0    </t>
  </si>
  <si>
    <t xml:space="preserve">66.0    </t>
  </si>
  <si>
    <t xml:space="preserve">81.0    </t>
  </si>
  <si>
    <t xml:space="preserve">68.0    </t>
  </si>
  <si>
    <t>60</t>
  </si>
  <si>
    <t xml:space="preserve">73.0    </t>
  </si>
  <si>
    <t xml:space="preserve">84.0    </t>
  </si>
  <si>
    <t xml:space="preserve">91.0    </t>
  </si>
  <si>
    <t xml:space="preserve">92.0    </t>
  </si>
  <si>
    <t xml:space="preserve">82.0    </t>
  </si>
  <si>
    <t xml:space="preserve">93.0    </t>
  </si>
  <si>
    <t xml:space="preserve">97.0    </t>
  </si>
  <si>
    <t xml:space="preserve">62.0    </t>
  </si>
  <si>
    <t xml:space="preserve">85.0    </t>
  </si>
  <si>
    <t xml:space="preserve">61.0    </t>
  </si>
  <si>
    <t xml:space="preserve">75.0    </t>
  </si>
  <si>
    <t xml:space="preserve">95.0    </t>
  </si>
  <si>
    <t xml:space="preserve">94.0    </t>
  </si>
  <si>
    <t xml:space="preserve">72.0    </t>
  </si>
  <si>
    <t xml:space="preserve">65.0    </t>
  </si>
  <si>
    <t xml:space="preserve">60 </t>
  </si>
  <si>
    <t xml:space="preserve">52.0    </t>
  </si>
  <si>
    <t>60</t>
    <phoneticPr fontId="1" type="noConversion"/>
  </si>
  <si>
    <t xml:space="preserve">64.0    </t>
  </si>
  <si>
    <t xml:space="preserve">48.0    </t>
  </si>
  <si>
    <t xml:space="preserve">45.0    </t>
  </si>
  <si>
    <t>0</t>
  </si>
  <si>
    <t xml:space="preserve">89.0    </t>
  </si>
  <si>
    <t xml:space="preserve">63.0    </t>
  </si>
  <si>
    <t xml:space="preserve">60  </t>
  </si>
  <si>
    <t xml:space="preserve">88.0    </t>
  </si>
  <si>
    <t xml:space="preserve">78.0    </t>
  </si>
  <si>
    <t xml:space="preserve">77.0    </t>
  </si>
  <si>
    <t xml:space="preserve">67.0    </t>
  </si>
  <si>
    <t xml:space="preserve">56.0    </t>
  </si>
  <si>
    <t xml:space="preserve">53.0    </t>
  </si>
  <si>
    <t xml:space="preserve">71.0    </t>
  </si>
  <si>
    <t xml:space="preserve">96.0    </t>
  </si>
  <si>
    <t xml:space="preserve">0 </t>
  </si>
  <si>
    <t xml:space="preserve">98.0    </t>
  </si>
  <si>
    <t xml:space="preserve">100.0     </t>
  </si>
  <si>
    <t xml:space="preserve">46.0    </t>
  </si>
  <si>
    <t xml:space="preserve">42.0    </t>
  </si>
  <si>
    <t xml:space="preserve">54.0    </t>
  </si>
  <si>
    <t xml:space="preserve">51.0    </t>
  </si>
  <si>
    <t xml:space="preserve">47.0    </t>
  </si>
  <si>
    <t xml:space="preserve">40.0    </t>
  </si>
  <si>
    <t xml:space="preserve">16.0    </t>
  </si>
  <si>
    <t xml:space="preserve">37.0    </t>
  </si>
  <si>
    <t xml:space="preserve">39.0    </t>
  </si>
  <si>
    <t xml:space="preserve">38.0    </t>
  </si>
  <si>
    <t xml:space="preserve">49.0    </t>
  </si>
  <si>
    <t xml:space="preserve">60    </t>
  </si>
  <si>
    <t xml:space="preserve">57.0    </t>
  </si>
  <si>
    <t xml:space="preserve">55.0    </t>
  </si>
  <si>
    <t xml:space="preserve">58.0    </t>
  </si>
  <si>
    <t xml:space="preserve">50.0    </t>
  </si>
  <si>
    <t xml:space="preserve">59.0    </t>
  </si>
  <si>
    <t xml:space="preserve">73.40     </t>
  </si>
  <si>
    <t xml:space="preserve">78.50     </t>
  </si>
  <si>
    <t xml:space="preserve">78.55     </t>
  </si>
  <si>
    <t xml:space="preserve">72.60     </t>
  </si>
  <si>
    <t xml:space="preserve">80.60     </t>
  </si>
  <si>
    <t xml:space="preserve">81.90     </t>
  </si>
  <si>
    <t xml:space="preserve">77.10     </t>
  </si>
  <si>
    <t xml:space="preserve">72.50     </t>
  </si>
  <si>
    <t xml:space="preserve">74.55     </t>
  </si>
  <si>
    <t xml:space="preserve">76.50     </t>
  </si>
  <si>
    <t xml:space="preserve">76.10     </t>
  </si>
  <si>
    <t xml:space="preserve">68.00     </t>
  </si>
  <si>
    <t xml:space="preserve">80.73     </t>
  </si>
  <si>
    <t xml:space="preserve">69.30     </t>
  </si>
  <si>
    <t xml:space="preserve">76.20     </t>
  </si>
  <si>
    <t xml:space="preserve">77.00     </t>
  </si>
  <si>
    <t xml:space="preserve">70.40     </t>
  </si>
  <si>
    <t xml:space="preserve">83.45     </t>
  </si>
  <si>
    <t xml:space="preserve">72.90     </t>
  </si>
  <si>
    <t xml:space="preserve">72.00     </t>
  </si>
  <si>
    <t xml:space="preserve">76.40     </t>
  </si>
  <si>
    <t xml:space="preserve">68.73     </t>
  </si>
  <si>
    <t xml:space="preserve">74.20     </t>
  </si>
  <si>
    <t xml:space="preserve">76.90     </t>
  </si>
  <si>
    <t xml:space="preserve">71.30     </t>
  </si>
  <si>
    <t xml:space="preserve">- </t>
  </si>
  <si>
    <t xml:space="preserve">36.0    </t>
  </si>
  <si>
    <t xml:space="preserve">79.0      </t>
  </si>
  <si>
    <t xml:space="preserve">77.0      </t>
  </si>
  <si>
    <t xml:space="preserve">69.0      </t>
  </si>
  <si>
    <t xml:space="preserve">89.0      </t>
  </si>
  <si>
    <t xml:space="preserve">63.0      </t>
  </si>
  <si>
    <t xml:space="preserve">64.0      </t>
  </si>
  <si>
    <t xml:space="preserve">97.0      </t>
  </si>
  <si>
    <t>19年综测</t>
    <phoneticPr fontId="1" type="noConversion"/>
  </si>
  <si>
    <t xml:space="preserve">84.4    </t>
  </si>
  <si>
    <t xml:space="preserve">84.3    </t>
  </si>
  <si>
    <t xml:space="preserve">75.9    </t>
  </si>
  <si>
    <t xml:space="preserve">80.3    </t>
  </si>
  <si>
    <t>环境经济学</t>
    <phoneticPr fontId="1" type="noConversion"/>
  </si>
  <si>
    <t>环境法学</t>
    <phoneticPr fontId="1" type="noConversion"/>
  </si>
  <si>
    <t>环境地球化学概论</t>
    <phoneticPr fontId="1" type="noConversion"/>
  </si>
  <si>
    <t>环境评价</t>
    <phoneticPr fontId="1" type="noConversion"/>
  </si>
  <si>
    <t xml:space="preserve">环境质量评价大作业 </t>
    <phoneticPr fontId="1" type="noConversion"/>
  </si>
  <si>
    <t>就业指导</t>
    <phoneticPr fontId="1" type="noConversion"/>
  </si>
  <si>
    <t xml:space="preserve">13.0    </t>
  </si>
  <si>
    <t xml:space="preserve">35.0    </t>
  </si>
  <si>
    <t>成绩*学分</t>
    <phoneticPr fontId="1" type="noConversion"/>
  </si>
  <si>
    <t>总学分</t>
    <phoneticPr fontId="1" type="noConversion"/>
  </si>
  <si>
    <t>加权成绩</t>
    <phoneticPr fontId="1" type="noConversion"/>
  </si>
  <si>
    <t>达那江·哈吉</t>
    <phoneticPr fontId="1" type="noConversion"/>
  </si>
  <si>
    <t>胡啸林</t>
  </si>
  <si>
    <t>挂科数</t>
    <phoneticPr fontId="1" type="noConversion"/>
  </si>
  <si>
    <t>四级成绩</t>
    <phoneticPr fontId="1" type="noConversion"/>
  </si>
  <si>
    <t>六级成绩</t>
    <phoneticPr fontId="1" type="noConversion"/>
  </si>
  <si>
    <t>化学工程与环境学院 2016级环境科学前三年学期必修课成绩</t>
    <phoneticPr fontId="1" type="noConversion"/>
  </si>
  <si>
    <t>学号</t>
  </si>
  <si>
    <t>姓名</t>
  </si>
  <si>
    <t>课程号</t>
  </si>
  <si>
    <t>高等数学B1</t>
  </si>
  <si>
    <t>C语言程序设计</t>
  </si>
  <si>
    <t>中国近现代史纲要</t>
  </si>
  <si>
    <t>思想道德修养和法律基础</t>
  </si>
  <si>
    <t>大学体育1</t>
  </si>
  <si>
    <t>大学英语1</t>
  </si>
  <si>
    <t>马克思主义基本原理概论</t>
  </si>
  <si>
    <t>大学物理C1</t>
  </si>
  <si>
    <t>高等数学B2</t>
  </si>
  <si>
    <t>大学体育2</t>
  </si>
  <si>
    <t>大学英语2</t>
  </si>
  <si>
    <t>大学物理C2</t>
  </si>
  <si>
    <t>毛概1</t>
  </si>
  <si>
    <t>大物实验B1</t>
  </si>
  <si>
    <t>大学英语3</t>
  </si>
  <si>
    <t>大学体育3</t>
  </si>
  <si>
    <t>线性代数</t>
  </si>
  <si>
    <t>大物实验B2</t>
  </si>
  <si>
    <t>大学英语4</t>
  </si>
  <si>
    <t>概率论与数理统计</t>
  </si>
  <si>
    <t>大学体育4</t>
  </si>
  <si>
    <t>毛概2</t>
  </si>
  <si>
    <t>无机化学与分析化学</t>
  </si>
  <si>
    <t>地球科学概论</t>
  </si>
  <si>
    <t>环境学基础</t>
  </si>
  <si>
    <t>无机与分析化学实验1</t>
  </si>
  <si>
    <t>物理化学</t>
  </si>
  <si>
    <t>无机与分析化学实验2</t>
  </si>
  <si>
    <t>普通生态学</t>
  </si>
  <si>
    <t>物理化学实验1</t>
  </si>
  <si>
    <t>有机化学</t>
  </si>
  <si>
    <t>有机化学实验</t>
  </si>
  <si>
    <t>现代仪器分析</t>
  </si>
  <si>
    <t>环境生物学</t>
  </si>
  <si>
    <t>环境监测实验</t>
  </si>
  <si>
    <t>环境监测</t>
  </si>
  <si>
    <t>环境化学</t>
  </si>
  <si>
    <t>环境管理学</t>
  </si>
  <si>
    <t>环境科学认识实习</t>
  </si>
  <si>
    <t>普通生态学大作业</t>
  </si>
  <si>
    <t>生态学实习</t>
  </si>
  <si>
    <t>入学教育与安全教育</t>
  </si>
  <si>
    <t>军事训练1</t>
  </si>
  <si>
    <t>环境经济学</t>
  </si>
  <si>
    <t>环境法学</t>
  </si>
  <si>
    <t>环境地球化学概论</t>
  </si>
  <si>
    <t>环境评价</t>
  </si>
  <si>
    <t xml:space="preserve">环境质量评价大作业 </t>
  </si>
  <si>
    <t>就业指导</t>
  </si>
  <si>
    <t>段练</t>
  </si>
  <si>
    <t>耿夏欣</t>
  </si>
  <si>
    <t>郭超洁</t>
  </si>
  <si>
    <t>解竞帆</t>
  </si>
  <si>
    <t>赖雨薇</t>
  </si>
  <si>
    <t>罗抒晗</t>
  </si>
  <si>
    <t>麻晓梅</t>
  </si>
  <si>
    <t>孙霄</t>
  </si>
  <si>
    <t>王明洋</t>
  </si>
  <si>
    <t>尹舒慧</t>
  </si>
  <si>
    <t>丁紫鹤</t>
  </si>
  <si>
    <t>李臣委</t>
  </si>
  <si>
    <t>刘泽</t>
  </si>
  <si>
    <t>盛梦凡</t>
  </si>
  <si>
    <t>王一帆</t>
  </si>
  <si>
    <t>徐加霸</t>
  </si>
  <si>
    <t>杨宇</t>
  </si>
  <si>
    <t>余锦标</t>
  </si>
  <si>
    <t>张一驰</t>
  </si>
  <si>
    <t>赵启发</t>
  </si>
  <si>
    <t>赵鑫</t>
  </si>
  <si>
    <t>朱江</t>
  </si>
  <si>
    <t>方熹鹤</t>
  </si>
  <si>
    <t>李梦扬</t>
  </si>
  <si>
    <t>刘改过</t>
  </si>
  <si>
    <t>刘雅雯</t>
  </si>
  <si>
    <t>尚青</t>
  </si>
  <si>
    <t>汤明珍</t>
  </si>
  <si>
    <t>涂茁炜</t>
  </si>
  <si>
    <t>许家宁</t>
  </si>
  <si>
    <t>张诗卿</t>
  </si>
  <si>
    <t>李牛江杰</t>
  </si>
  <si>
    <t>李志萌</t>
  </si>
  <si>
    <t>刘靖</t>
  </si>
  <si>
    <t>刘子瑞</t>
  </si>
  <si>
    <t>马海超</t>
  </si>
  <si>
    <t>马哲宇</t>
  </si>
  <si>
    <t>欧邦清</t>
  </si>
  <si>
    <t>齐朝旭</t>
  </si>
  <si>
    <t>撒世东</t>
  </si>
  <si>
    <t>滕桂鹏</t>
  </si>
  <si>
    <t>王嘉昕</t>
  </si>
  <si>
    <t>王永铎</t>
  </si>
  <si>
    <t>王玉琨</t>
  </si>
  <si>
    <t>邢延德</t>
  </si>
  <si>
    <t>徐俊</t>
  </si>
  <si>
    <t>赵鑫洋</t>
  </si>
  <si>
    <t>达那江·哈吉</t>
  </si>
  <si>
    <t>优良科目</t>
    <phoneticPr fontId="1" type="noConversion"/>
  </si>
  <si>
    <t>优良率(%)</t>
    <phoneticPr fontId="1" type="noConversion"/>
  </si>
  <si>
    <t>排名</t>
    <phoneticPr fontId="1" type="noConversion"/>
  </si>
  <si>
    <t>有无处分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</si>
</sst>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_);[Red]\(0\)"/>
  </numFmts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000000"/>
      <name val="等线"/>
      <family val="3"/>
      <charset val="134"/>
      <scheme val="minor"/>
    </font>
    <font>
      <sz val="11"/>
      <color indexed="8"/>
      <name val="等线"/>
      <family val="3"/>
      <charset val="134"/>
      <scheme val="minor"/>
    </font>
    <font>
      <i/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9"/>
      <color indexed="8"/>
      <name val="宋体  "/>
      <charset val="13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top"/>
    </xf>
    <xf numFmtId="0" fontId="4" fillId="4" borderId="5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5" xfId="0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176" fontId="0" fillId="0" borderId="5" xfId="0" applyNumberFormat="1" applyBorder="1" applyAlignment="1">
      <alignment horizontal="center" vertical="center"/>
    </xf>
    <xf numFmtId="0" fontId="0" fillId="0" borderId="5" xfId="0" applyBorder="1"/>
    <xf numFmtId="0" fontId="0" fillId="4" borderId="1" xfId="0" applyFill="1" applyBorder="1" applyAlignment="1">
      <alignment horizontal="center"/>
    </xf>
    <xf numFmtId="176" fontId="2" fillId="4" borderId="1" xfId="0" applyNumberFormat="1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176" fontId="2" fillId="4" borderId="5" xfId="0" applyNumberFormat="1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/>
    </xf>
    <xf numFmtId="0" fontId="0" fillId="0" borderId="5" xfId="0" applyBorder="1" applyAlignment="1">
      <alignment horizontal="left"/>
    </xf>
    <xf numFmtId="177" fontId="0" fillId="0" borderId="5" xfId="0" applyNumberFormat="1" applyBorder="1" applyAlignment="1">
      <alignment horizontal="left"/>
    </xf>
    <xf numFmtId="0" fontId="2" fillId="0" borderId="5" xfId="0" applyFont="1" applyBorder="1" applyAlignment="1">
      <alignment horizontal="left" vertical="center"/>
    </xf>
    <xf numFmtId="177" fontId="2" fillId="0" borderId="5" xfId="0" applyNumberFormat="1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2" fontId="0" fillId="0" borderId="5" xfId="0" applyNumberFormat="1" applyBorder="1" applyAlignment="1">
      <alignment horizontal="center"/>
    </xf>
    <xf numFmtId="2" fontId="0" fillId="5" borderId="5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/>
    </xf>
    <xf numFmtId="0" fontId="0" fillId="0" borderId="5" xfId="0" applyNumberFormat="1" applyBorder="1" applyAlignment="1">
      <alignment horizontal="center"/>
    </xf>
    <xf numFmtId="0" fontId="0" fillId="5" borderId="5" xfId="0" applyNumberFormat="1" applyFill="1" applyBorder="1" applyAlignment="1">
      <alignment horizontal="center"/>
    </xf>
    <xf numFmtId="0" fontId="0" fillId="4" borderId="5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left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Z52"/>
  <sheetViews>
    <sheetView zoomScale="80" zoomScaleNormal="80" workbookViewId="0">
      <selection activeCell="I18" sqref="I18"/>
    </sheetView>
  </sheetViews>
  <sheetFormatPr defaultColWidth="9" defaultRowHeight="14.25"/>
  <cols>
    <col min="1" max="1" width="14.875" style="3" bestFit="1" customWidth="1"/>
    <col min="2" max="2" width="9" style="3"/>
    <col min="3" max="3" width="10.5" style="3" customWidth="1"/>
    <col min="4" max="4" width="9" style="3"/>
    <col min="5" max="5" width="13.5" style="3" customWidth="1"/>
    <col min="6" max="6" width="9" style="3"/>
    <col min="7" max="7" width="15.25" style="3" customWidth="1"/>
    <col min="8" max="8" width="9" style="3"/>
    <col min="9" max="9" width="22.5" style="3" customWidth="1"/>
    <col min="10" max="10" width="8.25" style="3" customWidth="1"/>
    <col min="11" max="14" width="9" style="3"/>
    <col min="15" max="15" width="21.125" style="3" customWidth="1"/>
    <col min="16" max="16" width="9" style="3"/>
    <col min="17" max="18" width="10.5" style="3" customWidth="1"/>
    <col min="19" max="19" width="12.375" style="3" customWidth="1"/>
    <col min="20" max="24" width="9" style="3"/>
    <col min="25" max="26" width="10.25" style="3" customWidth="1"/>
    <col min="27" max="28" width="9" style="3"/>
    <col min="29" max="29" width="10.125" style="3" customWidth="1"/>
    <col min="30" max="36" width="9" style="3"/>
    <col min="37" max="37" width="10.125" style="3" customWidth="1"/>
    <col min="38" max="38" width="9" style="3"/>
    <col min="39" max="40" width="9.5" style="3" customWidth="1"/>
    <col min="41" max="41" width="15.75" style="3" customWidth="1"/>
    <col min="42" max="46" width="9" style="3"/>
    <col min="47" max="47" width="17.875" style="3" customWidth="1"/>
    <col min="48" max="48" width="9" style="3"/>
    <col min="49" max="49" width="11.875" style="3" customWidth="1"/>
    <col min="50" max="50" width="9" style="3"/>
    <col min="51" max="51" width="9.75" style="3" customWidth="1"/>
    <col min="52" max="52" width="9" style="3"/>
    <col min="53" max="53" width="19" style="3" customWidth="1"/>
    <col min="54" max="56" width="9" style="3"/>
    <col min="57" max="57" width="18" style="3" customWidth="1"/>
    <col min="58" max="58" width="9" style="3"/>
    <col min="59" max="59" width="10" style="3" customWidth="1"/>
    <col min="60" max="60" width="9" style="3"/>
    <col min="61" max="61" width="12.625" style="3" customWidth="1"/>
    <col min="62" max="64" width="9" style="3"/>
    <col min="65" max="65" width="12.5" style="3" customWidth="1"/>
    <col min="66" max="66" width="9" style="3"/>
    <col min="67" max="67" width="14.375" style="3" customWidth="1"/>
    <col min="68" max="68" width="9" style="3"/>
    <col min="69" max="69" width="10" style="3" customWidth="1"/>
    <col min="70" max="70" width="9" style="3"/>
    <col min="71" max="71" width="11.375" style="3" customWidth="1"/>
    <col min="72" max="78" width="9" style="3"/>
    <col min="79" max="79" width="15.125" style="3" customWidth="1"/>
    <col min="80" max="80" width="9" style="3"/>
    <col min="81" max="81" width="15.5" style="3" customWidth="1"/>
    <col min="82" max="82" width="9" style="3"/>
    <col min="83" max="83" width="13.375" style="3" customWidth="1"/>
    <col min="84" max="84" width="9" style="3"/>
    <col min="85" max="85" width="18.375" style="3" customWidth="1"/>
    <col min="86" max="86" width="9" style="3"/>
    <col min="87" max="87" width="9.75" style="3" customWidth="1"/>
    <col min="88" max="88" width="9" style="3"/>
    <col min="89" max="89" width="19.75" style="3" customWidth="1"/>
    <col min="90" max="90" width="9" style="3"/>
    <col min="91" max="91" width="20.25" style="3" customWidth="1"/>
    <col min="92" max="92" width="9" style="3"/>
    <col min="93" max="93" width="18.25" style="3" customWidth="1"/>
    <col min="94" max="96" width="9" style="3"/>
    <col min="97" max="97" width="19.375" style="3" customWidth="1"/>
    <col min="98" max="16384" width="9" style="3"/>
  </cols>
  <sheetData>
    <row r="1" spans="1:104">
      <c r="A1" s="47" t="s">
        <v>261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  <c r="BO1" s="47"/>
      <c r="BP1" s="47"/>
      <c r="BQ1" s="47"/>
      <c r="BR1" s="47"/>
      <c r="BS1" s="47"/>
      <c r="BT1" s="47"/>
      <c r="BU1" s="47"/>
      <c r="BV1" s="47"/>
      <c r="BW1" s="47"/>
      <c r="BX1" s="47"/>
      <c r="BY1" s="47"/>
      <c r="BZ1" s="47"/>
      <c r="CA1" s="47"/>
      <c r="CB1" s="47"/>
      <c r="CC1" s="47"/>
      <c r="CD1" s="47"/>
      <c r="CE1" s="47"/>
      <c r="CF1" s="47"/>
      <c r="CG1" s="47"/>
      <c r="CH1" s="47"/>
      <c r="CI1" s="47"/>
      <c r="CJ1" s="47"/>
      <c r="CK1" s="47"/>
      <c r="CL1" s="47"/>
      <c r="CM1" s="47"/>
      <c r="CN1" s="47"/>
      <c r="CO1" s="47"/>
      <c r="CP1" s="47"/>
      <c r="CQ1" s="47"/>
      <c r="CR1" s="47"/>
      <c r="CS1" s="47"/>
      <c r="CT1" s="47"/>
      <c r="CU1" s="47"/>
    </row>
    <row r="2" spans="1:104">
      <c r="A2" s="48" t="s">
        <v>0</v>
      </c>
      <c r="B2" s="48" t="s">
        <v>1</v>
      </c>
      <c r="C2" s="37" t="s">
        <v>52</v>
      </c>
      <c r="D2" s="37" t="s">
        <v>53</v>
      </c>
      <c r="E2" s="37" t="s">
        <v>52</v>
      </c>
      <c r="F2" s="37" t="s">
        <v>53</v>
      </c>
      <c r="G2" s="37" t="s">
        <v>52</v>
      </c>
      <c r="H2" s="37" t="s">
        <v>53</v>
      </c>
      <c r="I2" s="37" t="s">
        <v>52</v>
      </c>
      <c r="J2" s="37" t="s">
        <v>53</v>
      </c>
      <c r="K2" s="37" t="s">
        <v>52</v>
      </c>
      <c r="L2" s="37" t="s">
        <v>53</v>
      </c>
      <c r="M2" s="37" t="s">
        <v>52</v>
      </c>
      <c r="N2" s="37" t="s">
        <v>53</v>
      </c>
      <c r="O2" s="37" t="s">
        <v>52</v>
      </c>
      <c r="P2" s="37" t="s">
        <v>53</v>
      </c>
      <c r="Q2" s="37" t="s">
        <v>52</v>
      </c>
      <c r="R2" s="37" t="s">
        <v>53</v>
      </c>
      <c r="S2" s="37" t="s">
        <v>52</v>
      </c>
      <c r="T2" s="37" t="s">
        <v>53</v>
      </c>
      <c r="U2" s="37" t="s">
        <v>52</v>
      </c>
      <c r="V2" s="37" t="s">
        <v>53</v>
      </c>
      <c r="W2" s="37" t="s">
        <v>52</v>
      </c>
      <c r="X2" s="37" t="s">
        <v>53</v>
      </c>
      <c r="Y2" s="37" t="s">
        <v>52</v>
      </c>
      <c r="Z2" s="37" t="s">
        <v>53</v>
      </c>
      <c r="AA2" s="37" t="s">
        <v>52</v>
      </c>
      <c r="AB2" s="37" t="s">
        <v>53</v>
      </c>
      <c r="AC2" s="37" t="s">
        <v>52</v>
      </c>
      <c r="AD2" s="37" t="s">
        <v>53</v>
      </c>
      <c r="AE2" s="37" t="s">
        <v>52</v>
      </c>
      <c r="AF2" s="37" t="s">
        <v>53</v>
      </c>
      <c r="AG2" s="37" t="s">
        <v>52</v>
      </c>
      <c r="AH2" s="37" t="s">
        <v>53</v>
      </c>
      <c r="AI2" s="37" t="s">
        <v>52</v>
      </c>
      <c r="AJ2" s="37" t="s">
        <v>53</v>
      </c>
      <c r="AK2" s="37" t="s">
        <v>52</v>
      </c>
      <c r="AL2" s="37" t="s">
        <v>53</v>
      </c>
      <c r="AM2" s="37" t="s">
        <v>52</v>
      </c>
      <c r="AN2" s="37" t="s">
        <v>53</v>
      </c>
      <c r="AO2" s="37" t="s">
        <v>52</v>
      </c>
      <c r="AP2" s="37" t="s">
        <v>53</v>
      </c>
      <c r="AQ2" s="37" t="s">
        <v>52</v>
      </c>
      <c r="AR2" s="37" t="s">
        <v>53</v>
      </c>
      <c r="AS2" s="37" t="s">
        <v>52</v>
      </c>
      <c r="AT2" s="37" t="s">
        <v>53</v>
      </c>
      <c r="AU2" s="37" t="s">
        <v>52</v>
      </c>
      <c r="AV2" s="37" t="s">
        <v>53</v>
      </c>
      <c r="AW2" s="37" t="s">
        <v>52</v>
      </c>
      <c r="AX2" s="37" t="s">
        <v>53</v>
      </c>
      <c r="AY2" s="37" t="s">
        <v>52</v>
      </c>
      <c r="AZ2" s="37" t="s">
        <v>53</v>
      </c>
      <c r="BA2" s="37" t="s">
        <v>52</v>
      </c>
      <c r="BB2" s="37" t="s">
        <v>53</v>
      </c>
      <c r="BC2" s="37" t="s">
        <v>52</v>
      </c>
      <c r="BD2" s="37" t="s">
        <v>53</v>
      </c>
      <c r="BE2" s="37" t="s">
        <v>52</v>
      </c>
      <c r="BF2" s="37" t="s">
        <v>53</v>
      </c>
      <c r="BG2" s="37" t="s">
        <v>52</v>
      </c>
      <c r="BH2" s="37" t="s">
        <v>53</v>
      </c>
      <c r="BI2" s="37" t="s">
        <v>52</v>
      </c>
      <c r="BJ2" s="37" t="s">
        <v>53</v>
      </c>
      <c r="BK2" s="37" t="s">
        <v>52</v>
      </c>
      <c r="BL2" s="37" t="s">
        <v>53</v>
      </c>
      <c r="BM2" s="37" t="s">
        <v>52</v>
      </c>
      <c r="BN2" s="37" t="s">
        <v>53</v>
      </c>
      <c r="BO2" s="37" t="s">
        <v>52</v>
      </c>
      <c r="BP2" s="37" t="s">
        <v>53</v>
      </c>
      <c r="BQ2" s="37" t="s">
        <v>52</v>
      </c>
      <c r="BR2" s="37" t="s">
        <v>53</v>
      </c>
      <c r="BS2" s="37" t="s">
        <v>52</v>
      </c>
      <c r="BT2" s="37" t="s">
        <v>53</v>
      </c>
      <c r="BU2" s="37" t="s">
        <v>52</v>
      </c>
      <c r="BV2" s="37" t="s">
        <v>53</v>
      </c>
      <c r="BW2" s="37" t="s">
        <v>52</v>
      </c>
      <c r="BX2" s="37" t="s">
        <v>53</v>
      </c>
      <c r="BY2" s="37" t="s">
        <v>52</v>
      </c>
      <c r="BZ2" s="37" t="s">
        <v>53</v>
      </c>
      <c r="CA2" s="37" t="s">
        <v>52</v>
      </c>
      <c r="CB2" s="37" t="s">
        <v>53</v>
      </c>
      <c r="CC2" s="37" t="s">
        <v>52</v>
      </c>
      <c r="CD2" s="37" t="s">
        <v>53</v>
      </c>
      <c r="CE2" s="37" t="s">
        <v>52</v>
      </c>
      <c r="CF2" s="37" t="s">
        <v>53</v>
      </c>
      <c r="CG2" s="37" t="s">
        <v>52</v>
      </c>
      <c r="CH2" s="37" t="s">
        <v>53</v>
      </c>
      <c r="CI2" s="37" t="s">
        <v>52</v>
      </c>
      <c r="CJ2" s="37" t="s">
        <v>53</v>
      </c>
      <c r="CK2" s="37" t="s">
        <v>52</v>
      </c>
      <c r="CL2" s="37" t="s">
        <v>53</v>
      </c>
      <c r="CM2" s="37" t="s">
        <v>52</v>
      </c>
      <c r="CN2" s="37" t="s">
        <v>53</v>
      </c>
      <c r="CO2" s="37" t="s">
        <v>52</v>
      </c>
      <c r="CP2" s="37" t="s">
        <v>53</v>
      </c>
      <c r="CQ2" s="37" t="s">
        <v>52</v>
      </c>
      <c r="CR2" s="37" t="s">
        <v>53</v>
      </c>
      <c r="CS2" s="37" t="s">
        <v>52</v>
      </c>
      <c r="CT2" s="37" t="s">
        <v>53</v>
      </c>
      <c r="CU2" s="37" t="s">
        <v>52</v>
      </c>
      <c r="CV2" s="37" t="s">
        <v>53</v>
      </c>
      <c r="CW2" s="3" t="s">
        <v>253</v>
      </c>
      <c r="CX2" s="3" t="s">
        <v>254</v>
      </c>
      <c r="CY2" s="3" t="s">
        <v>255</v>
      </c>
      <c r="CZ2" s="3" t="s">
        <v>258</v>
      </c>
    </row>
    <row r="3" spans="1:104">
      <c r="A3" s="49"/>
      <c r="B3" s="49"/>
      <c r="C3" s="37" t="s">
        <v>51</v>
      </c>
      <c r="D3" s="37">
        <v>6</v>
      </c>
      <c r="E3" s="37" t="s">
        <v>54</v>
      </c>
      <c r="F3" s="37">
        <v>4</v>
      </c>
      <c r="G3" s="37" t="s">
        <v>55</v>
      </c>
      <c r="H3" s="37">
        <v>2</v>
      </c>
      <c r="I3" s="37" t="s">
        <v>56</v>
      </c>
      <c r="J3" s="37">
        <v>2</v>
      </c>
      <c r="K3" s="37" t="s">
        <v>57</v>
      </c>
      <c r="L3" s="37">
        <v>1</v>
      </c>
      <c r="M3" s="37" t="s">
        <v>58</v>
      </c>
      <c r="N3" s="37"/>
      <c r="O3" s="37" t="s">
        <v>59</v>
      </c>
      <c r="P3" s="37">
        <v>2</v>
      </c>
      <c r="Q3" s="37" t="s">
        <v>60</v>
      </c>
      <c r="R3" s="37">
        <v>3</v>
      </c>
      <c r="S3" s="37" t="s">
        <v>61</v>
      </c>
      <c r="T3" s="37">
        <v>5</v>
      </c>
      <c r="U3" s="37" t="s">
        <v>62</v>
      </c>
      <c r="V3" s="37">
        <v>1</v>
      </c>
      <c r="W3" s="37" t="s">
        <v>63</v>
      </c>
      <c r="X3" s="37">
        <v>4</v>
      </c>
      <c r="Y3" s="37" t="s">
        <v>64</v>
      </c>
      <c r="Z3" s="37">
        <v>3</v>
      </c>
      <c r="AA3" s="37" t="s">
        <v>65</v>
      </c>
      <c r="AB3" s="37">
        <v>2</v>
      </c>
      <c r="AC3" s="37" t="s">
        <v>66</v>
      </c>
      <c r="AD3" s="37">
        <v>2</v>
      </c>
      <c r="AE3" s="37" t="s">
        <v>67</v>
      </c>
      <c r="AF3" s="37">
        <v>2</v>
      </c>
      <c r="AG3" s="37" t="s">
        <v>68</v>
      </c>
      <c r="AH3" s="37">
        <v>1</v>
      </c>
      <c r="AI3" s="37" t="s">
        <v>69</v>
      </c>
      <c r="AJ3" s="37">
        <v>3</v>
      </c>
      <c r="AK3" s="37" t="s">
        <v>70</v>
      </c>
      <c r="AL3" s="37">
        <v>1.5</v>
      </c>
      <c r="AM3" s="37" t="s">
        <v>71</v>
      </c>
      <c r="AN3" s="37">
        <v>2</v>
      </c>
      <c r="AO3" s="37" t="s">
        <v>72</v>
      </c>
      <c r="AP3" s="37">
        <v>3.5</v>
      </c>
      <c r="AQ3" s="37" t="s">
        <v>73</v>
      </c>
      <c r="AR3" s="37">
        <v>1</v>
      </c>
      <c r="AS3" s="37" t="s">
        <v>74</v>
      </c>
      <c r="AT3" s="37">
        <v>2</v>
      </c>
      <c r="AU3" s="37" t="s">
        <v>75</v>
      </c>
      <c r="AV3" s="37">
        <v>4.5</v>
      </c>
      <c r="AW3" s="37" t="s">
        <v>76</v>
      </c>
      <c r="AX3" s="37">
        <v>4</v>
      </c>
      <c r="AY3" s="37" t="s">
        <v>77</v>
      </c>
      <c r="AZ3" s="37">
        <v>4</v>
      </c>
      <c r="BA3" s="37" t="s">
        <v>78</v>
      </c>
      <c r="BB3" s="37">
        <v>2.5</v>
      </c>
      <c r="BC3" s="37" t="s">
        <v>79</v>
      </c>
      <c r="BD3" s="37">
        <v>4</v>
      </c>
      <c r="BE3" s="37" t="s">
        <v>80</v>
      </c>
      <c r="BF3" s="37">
        <v>1</v>
      </c>
      <c r="BG3" s="37" t="s">
        <v>81</v>
      </c>
      <c r="BH3" s="37">
        <v>2</v>
      </c>
      <c r="BI3" s="37" t="s">
        <v>82</v>
      </c>
      <c r="BJ3" s="37">
        <v>1</v>
      </c>
      <c r="BK3" s="37" t="s">
        <v>83</v>
      </c>
      <c r="BL3" s="37">
        <v>4</v>
      </c>
      <c r="BM3" s="37" t="s">
        <v>84</v>
      </c>
      <c r="BN3" s="37">
        <v>2</v>
      </c>
      <c r="BO3" s="37" t="s">
        <v>85</v>
      </c>
      <c r="BP3" s="37">
        <v>3</v>
      </c>
      <c r="BQ3" s="37" t="s">
        <v>86</v>
      </c>
      <c r="BR3" s="37">
        <v>3</v>
      </c>
      <c r="BS3" s="37" t="s">
        <v>87</v>
      </c>
      <c r="BT3" s="37">
        <v>2.5</v>
      </c>
      <c r="BU3" s="37" t="s">
        <v>88</v>
      </c>
      <c r="BV3" s="37">
        <v>2</v>
      </c>
      <c r="BW3" s="37" t="s">
        <v>89</v>
      </c>
      <c r="BX3" s="37">
        <v>3.5</v>
      </c>
      <c r="BY3" s="37" t="s">
        <v>90</v>
      </c>
      <c r="BZ3" s="37">
        <v>3</v>
      </c>
      <c r="CA3" s="37" t="s">
        <v>91</v>
      </c>
      <c r="CB3" s="37">
        <v>3</v>
      </c>
      <c r="CC3" s="37" t="s">
        <v>92</v>
      </c>
      <c r="CD3" s="37">
        <v>1</v>
      </c>
      <c r="CE3" s="37" t="s">
        <v>93</v>
      </c>
      <c r="CF3" s="37">
        <v>3</v>
      </c>
      <c r="CG3" s="37" t="s">
        <v>96</v>
      </c>
      <c r="CH3" s="37">
        <v>1</v>
      </c>
      <c r="CI3" s="37" t="s">
        <v>97</v>
      </c>
      <c r="CJ3" s="37">
        <v>2</v>
      </c>
      <c r="CK3" s="37" t="s">
        <v>245</v>
      </c>
      <c r="CL3" s="37">
        <v>3</v>
      </c>
      <c r="CM3" s="37" t="s">
        <v>246</v>
      </c>
      <c r="CN3" s="37">
        <v>2</v>
      </c>
      <c r="CO3" s="37" t="s">
        <v>247</v>
      </c>
      <c r="CP3" s="37">
        <v>3</v>
      </c>
      <c r="CQ3" s="37" t="s">
        <v>248</v>
      </c>
      <c r="CR3" s="37">
        <v>3</v>
      </c>
      <c r="CS3" s="37" t="s">
        <v>249</v>
      </c>
      <c r="CT3" s="37">
        <v>2</v>
      </c>
      <c r="CU3" s="37" t="s">
        <v>250</v>
      </c>
      <c r="CV3" s="3">
        <v>1</v>
      </c>
    </row>
    <row r="4" spans="1:104">
      <c r="A4" s="4">
        <v>2016010130</v>
      </c>
      <c r="B4" s="4" t="s">
        <v>3</v>
      </c>
      <c r="C4" s="5" t="s">
        <v>158</v>
      </c>
      <c r="D4" s="37">
        <v>6</v>
      </c>
      <c r="E4" s="5" t="s">
        <v>165</v>
      </c>
      <c r="F4" s="37">
        <v>4</v>
      </c>
      <c r="G4" s="5" t="s">
        <v>161</v>
      </c>
      <c r="H4" s="37">
        <v>2</v>
      </c>
      <c r="I4" s="5" t="s">
        <v>178</v>
      </c>
      <c r="J4" s="37">
        <v>2</v>
      </c>
      <c r="K4" s="5" t="s">
        <v>157</v>
      </c>
      <c r="L4" s="37">
        <v>1</v>
      </c>
      <c r="M4" s="5" t="s">
        <v>143</v>
      </c>
      <c r="N4" s="37">
        <v>4</v>
      </c>
      <c r="O4" s="5" t="s">
        <v>180</v>
      </c>
      <c r="P4" s="37">
        <v>2</v>
      </c>
      <c r="Q4" s="5" t="s">
        <v>158</v>
      </c>
      <c r="R4" s="37">
        <v>3</v>
      </c>
      <c r="S4" s="5" t="s">
        <v>158</v>
      </c>
      <c r="T4" s="37">
        <v>5</v>
      </c>
      <c r="U4" s="5" t="s">
        <v>175</v>
      </c>
      <c r="V4" s="37">
        <v>1</v>
      </c>
      <c r="W4" s="5" t="s">
        <v>175</v>
      </c>
      <c r="X4" s="37">
        <v>4</v>
      </c>
      <c r="Y4" s="7" t="s">
        <v>143</v>
      </c>
      <c r="Z4" s="37">
        <v>3</v>
      </c>
      <c r="AA4" s="7" t="s">
        <v>178</v>
      </c>
      <c r="AB4" s="37">
        <v>2</v>
      </c>
      <c r="AC4" s="7" t="s">
        <v>150</v>
      </c>
      <c r="AD4" s="37">
        <v>2</v>
      </c>
      <c r="AE4" s="7" t="s">
        <v>145</v>
      </c>
      <c r="AF4" s="37">
        <v>2</v>
      </c>
      <c r="AG4" s="7" t="s">
        <v>140</v>
      </c>
      <c r="AH4" s="37">
        <v>1</v>
      </c>
      <c r="AI4" s="7" t="s">
        <v>140</v>
      </c>
      <c r="AJ4" s="37">
        <v>3</v>
      </c>
      <c r="AK4" s="7">
        <v>85.9</v>
      </c>
      <c r="AL4" s="37">
        <v>1.5</v>
      </c>
      <c r="AM4" s="7" t="s">
        <v>157</v>
      </c>
      <c r="AN4" s="37">
        <v>2</v>
      </c>
      <c r="AO4" s="7" t="s">
        <v>139</v>
      </c>
      <c r="AP4" s="37">
        <v>3.5</v>
      </c>
      <c r="AQ4" s="7" t="s">
        <v>161</v>
      </c>
      <c r="AR4" s="37">
        <v>1</v>
      </c>
      <c r="AS4" s="7" t="s">
        <v>140</v>
      </c>
      <c r="AT4" s="37">
        <v>2</v>
      </c>
      <c r="AU4" s="5" t="s">
        <v>159</v>
      </c>
      <c r="AV4" s="37">
        <v>4.5</v>
      </c>
      <c r="AW4" s="5" t="s">
        <v>138</v>
      </c>
      <c r="AX4" s="37">
        <v>4</v>
      </c>
      <c r="AY4" s="5" t="s">
        <v>154</v>
      </c>
      <c r="AZ4" s="37">
        <v>4</v>
      </c>
      <c r="BA4" s="5" t="s">
        <v>140</v>
      </c>
      <c r="BB4" s="37">
        <v>2.5</v>
      </c>
      <c r="BC4" s="8" t="s">
        <v>138</v>
      </c>
      <c r="BD4" s="37">
        <v>4</v>
      </c>
      <c r="BE4" s="7" t="s">
        <v>156</v>
      </c>
      <c r="BF4" s="37">
        <v>1</v>
      </c>
      <c r="BG4" s="7">
        <v>92</v>
      </c>
      <c r="BH4" s="37">
        <v>2</v>
      </c>
      <c r="BI4" s="7" t="s">
        <v>145</v>
      </c>
      <c r="BJ4" s="37">
        <v>1</v>
      </c>
      <c r="BK4" s="7" t="s">
        <v>163</v>
      </c>
      <c r="BL4" s="37">
        <v>4</v>
      </c>
      <c r="BM4" s="9" t="s">
        <v>136</v>
      </c>
      <c r="BN4" s="37">
        <v>2</v>
      </c>
      <c r="BO4" s="9" t="s">
        <v>105</v>
      </c>
      <c r="BP4" s="37">
        <v>3</v>
      </c>
      <c r="BQ4" s="8" t="s">
        <v>155</v>
      </c>
      <c r="BR4" s="37">
        <v>3</v>
      </c>
      <c r="BS4" s="7" t="s">
        <v>161</v>
      </c>
      <c r="BT4" s="37">
        <v>2.5</v>
      </c>
      <c r="BU4" s="7" t="s">
        <v>157</v>
      </c>
      <c r="BV4" s="37">
        <v>2</v>
      </c>
      <c r="BW4" s="9" t="s">
        <v>123</v>
      </c>
      <c r="BX4" s="37">
        <v>3.5</v>
      </c>
      <c r="BY4" s="9" t="s">
        <v>130</v>
      </c>
      <c r="BZ4" s="37">
        <v>3</v>
      </c>
      <c r="CA4" s="5" t="s">
        <v>158</v>
      </c>
      <c r="CB4" s="37">
        <v>3</v>
      </c>
      <c r="CC4" s="7" t="s">
        <v>156</v>
      </c>
      <c r="CD4" s="37">
        <v>1</v>
      </c>
      <c r="CE4" s="7" t="s">
        <v>185</v>
      </c>
      <c r="CF4" s="37">
        <v>3</v>
      </c>
      <c r="CG4" s="5" t="s">
        <v>175</v>
      </c>
      <c r="CH4" s="37">
        <v>1</v>
      </c>
      <c r="CI4" s="5" t="s">
        <v>165</v>
      </c>
      <c r="CJ4" s="37">
        <v>2</v>
      </c>
      <c r="CK4" s="5" t="s">
        <v>154</v>
      </c>
      <c r="CL4" s="37">
        <v>3</v>
      </c>
      <c r="CM4" s="37" t="s">
        <v>156</v>
      </c>
      <c r="CN4" s="37">
        <v>2</v>
      </c>
      <c r="CO4" s="37" t="s">
        <v>158</v>
      </c>
      <c r="CP4" s="37">
        <v>3</v>
      </c>
      <c r="CQ4" s="37" t="s">
        <v>175</v>
      </c>
      <c r="CR4" s="37">
        <v>3</v>
      </c>
      <c r="CS4" s="37">
        <v>92</v>
      </c>
      <c r="CT4" s="37">
        <v>2</v>
      </c>
      <c r="CU4" s="37" t="s">
        <v>178</v>
      </c>
      <c r="CV4" s="3">
        <v>1</v>
      </c>
      <c r="CW4" s="3">
        <f>C4*D4+E4*F4+G4*H4+I4*J4+K4*L4+M4*N4+O4*P4+Q4*R4+S4*T4+U4*V4+W4*X4+Y4*Z4+AA4*AB4+AC4*AD4+AE4*AF4+AG4*AH4+AI4*AJ4+AK4*AL4+AM4*AN4+AO4*AP4+AQ4*AR4+AS4*AT4+AU4*AV4+AW4*AX4+AY4*AZ4+BA4*BB4+BC4*BD4+BE4*BF4+BG4*BH4+BI4*BJ4+BK4*BL4+BM4*BN4+BO4*BP4+BQ4*BR4+BS4*BT4+BU4*BV4+BW4*BX4+BY4*BZ4+CA4*CB4+CC4*CD4+CE4*CF4+CG4*CH4+CI4*CJ4+CK4*CL4+CM4*CN4+CO4*CP4+CQ4*CR4+CS4*CT4+CU4*CV4</f>
        <v>11229.35</v>
      </c>
      <c r="CX4" s="3">
        <f>D4+F4+H4+J4+L4+N4+P4+R4+T4+V4+X4+Z4+AB4+AD4+AF4+AH4+AJ4+AL4+AN4+AP4+AR4+AT4+AV4+AX4+AZ4+BB4+BD4+BF4+BH4+BJ4+BL4+BN4+BP4+BR4+BT4+BV4+BX4+BZ4+CB4+CD4+CF4+CH4+CJ4+CL4+CN4+CP4+CR4+CT4+CV4</f>
        <v>127</v>
      </c>
      <c r="CY4" s="3">
        <f>CW4/CX4</f>
        <v>88.420078740157479</v>
      </c>
    </row>
    <row r="5" spans="1:104">
      <c r="A5" s="4">
        <v>2016010131</v>
      </c>
      <c r="B5" s="4" t="s">
        <v>17</v>
      </c>
      <c r="C5" s="5" t="s">
        <v>171</v>
      </c>
      <c r="D5" s="37">
        <v>6</v>
      </c>
      <c r="E5" s="5" t="s">
        <v>151</v>
      </c>
      <c r="F5" s="37">
        <v>4</v>
      </c>
      <c r="G5" s="5" t="s">
        <v>138</v>
      </c>
      <c r="H5" s="37">
        <v>2</v>
      </c>
      <c r="I5" s="5" t="s">
        <v>178</v>
      </c>
      <c r="J5" s="37">
        <v>2</v>
      </c>
      <c r="K5" s="5" t="s">
        <v>149</v>
      </c>
      <c r="L5" s="37">
        <v>1</v>
      </c>
      <c r="M5" s="5" t="s">
        <v>151</v>
      </c>
      <c r="N5" s="37">
        <v>4</v>
      </c>
      <c r="O5" s="5" t="s">
        <v>161</v>
      </c>
      <c r="P5" s="37">
        <v>2</v>
      </c>
      <c r="Q5" s="5" t="s">
        <v>161</v>
      </c>
      <c r="R5" s="37">
        <v>3</v>
      </c>
      <c r="S5" s="5" t="s">
        <v>150</v>
      </c>
      <c r="T5" s="37">
        <v>5</v>
      </c>
      <c r="U5" s="5" t="s">
        <v>140</v>
      </c>
      <c r="V5" s="37">
        <v>1</v>
      </c>
      <c r="W5" s="5" t="s">
        <v>161</v>
      </c>
      <c r="X5" s="37">
        <v>4</v>
      </c>
      <c r="Y5" s="7" t="s">
        <v>141</v>
      </c>
      <c r="Z5" s="37">
        <v>3</v>
      </c>
      <c r="AA5" s="7" t="s">
        <v>140</v>
      </c>
      <c r="AB5" s="37">
        <v>2</v>
      </c>
      <c r="AC5" s="7" t="s">
        <v>153</v>
      </c>
      <c r="AD5" s="37">
        <v>2</v>
      </c>
      <c r="AE5" s="7" t="s">
        <v>184</v>
      </c>
      <c r="AF5" s="37">
        <v>2</v>
      </c>
      <c r="AG5" s="7" t="s">
        <v>157</v>
      </c>
      <c r="AH5" s="37">
        <v>1</v>
      </c>
      <c r="AI5" s="7" t="s">
        <v>142</v>
      </c>
      <c r="AJ5" s="37">
        <v>3</v>
      </c>
      <c r="AK5" s="7" t="s">
        <v>175</v>
      </c>
      <c r="AL5" s="37">
        <v>1.5</v>
      </c>
      <c r="AM5" s="7" t="s">
        <v>139</v>
      </c>
      <c r="AN5" s="37">
        <v>2</v>
      </c>
      <c r="AO5" s="7" t="s">
        <v>149</v>
      </c>
      <c r="AP5" s="37">
        <v>3.5</v>
      </c>
      <c r="AQ5" s="7" t="s">
        <v>140</v>
      </c>
      <c r="AR5" s="37">
        <v>1</v>
      </c>
      <c r="AS5" s="7" t="s">
        <v>158</v>
      </c>
      <c r="AT5" s="37">
        <v>2</v>
      </c>
      <c r="AU5" s="5" t="s">
        <v>180</v>
      </c>
      <c r="AV5" s="37">
        <v>4.5</v>
      </c>
      <c r="AW5" s="5" t="s">
        <v>139</v>
      </c>
      <c r="AX5" s="37">
        <v>4</v>
      </c>
      <c r="AY5" s="5" t="s">
        <v>155</v>
      </c>
      <c r="AZ5" s="37">
        <v>4</v>
      </c>
      <c r="BA5" s="5" t="s">
        <v>138</v>
      </c>
      <c r="BB5" s="37">
        <v>2.5</v>
      </c>
      <c r="BC5" s="8" t="s">
        <v>144</v>
      </c>
      <c r="BD5" s="37">
        <v>4</v>
      </c>
      <c r="BE5" s="7" t="s">
        <v>155</v>
      </c>
      <c r="BF5" s="37">
        <v>1</v>
      </c>
      <c r="BG5" s="7" t="s">
        <v>139</v>
      </c>
      <c r="BH5" s="37">
        <v>2</v>
      </c>
      <c r="BI5" s="7" t="s">
        <v>143</v>
      </c>
      <c r="BJ5" s="37">
        <v>1</v>
      </c>
      <c r="BK5" s="7" t="s">
        <v>146</v>
      </c>
      <c r="BL5" s="37">
        <v>4</v>
      </c>
      <c r="BM5" s="9" t="s">
        <v>131</v>
      </c>
      <c r="BN5" s="37">
        <v>2</v>
      </c>
      <c r="BO5" s="9" t="s">
        <v>106</v>
      </c>
      <c r="BP5" s="37">
        <v>3</v>
      </c>
      <c r="BQ5" s="8" t="s">
        <v>150</v>
      </c>
      <c r="BR5" s="37">
        <v>3</v>
      </c>
      <c r="BS5" s="7" t="s">
        <v>154</v>
      </c>
      <c r="BT5" s="37">
        <v>2.5</v>
      </c>
      <c r="BU5" s="7" t="s">
        <v>151</v>
      </c>
      <c r="BV5" s="37">
        <v>2</v>
      </c>
      <c r="BW5" s="9" t="s">
        <v>119</v>
      </c>
      <c r="BX5" s="37">
        <v>3.5</v>
      </c>
      <c r="BY5" s="9" t="s">
        <v>111</v>
      </c>
      <c r="BZ5" s="37">
        <v>3</v>
      </c>
      <c r="CA5" s="5" t="s">
        <v>140</v>
      </c>
      <c r="CB5" s="37">
        <v>3</v>
      </c>
      <c r="CC5" s="7" t="s">
        <v>175</v>
      </c>
      <c r="CD5" s="37">
        <v>1</v>
      </c>
      <c r="CE5" s="7" t="s">
        <v>158</v>
      </c>
      <c r="CF5" s="37">
        <v>3</v>
      </c>
      <c r="CG5" s="5" t="s">
        <v>175</v>
      </c>
      <c r="CH5" s="37">
        <v>1</v>
      </c>
      <c r="CI5" s="5" t="s">
        <v>165</v>
      </c>
      <c r="CJ5" s="37">
        <v>2</v>
      </c>
      <c r="CK5" s="5" t="s">
        <v>165</v>
      </c>
      <c r="CL5" s="37">
        <v>3</v>
      </c>
      <c r="CM5" s="37" t="s">
        <v>175</v>
      </c>
      <c r="CN5" s="37">
        <v>2</v>
      </c>
      <c r="CO5" s="37" t="s">
        <v>139</v>
      </c>
      <c r="CP5" s="37">
        <v>3</v>
      </c>
      <c r="CQ5" s="37" t="s">
        <v>179</v>
      </c>
      <c r="CR5" s="37">
        <v>3</v>
      </c>
      <c r="CS5" s="37">
        <v>80</v>
      </c>
      <c r="CT5" s="37">
        <v>2</v>
      </c>
      <c r="CU5" s="37" t="s">
        <v>154</v>
      </c>
      <c r="CV5" s="3">
        <v>1</v>
      </c>
      <c r="CW5" s="3">
        <f t="shared" ref="CW5:CW51" si="0">C5*D5+E5*F5+G5*H5+I5*J5+K5*L5+M5*N5+O5*P5+Q5*R5+S5*T5+U5*V5+W5*X5+Y5*Z5+AA5*AB5+AC5*AD5+AE5*AF5+AG5*AH5+AI5*AJ5+AK5*AL5+AM5*AN5+AO5*AP5+AQ5*AR5+AS5*AT5+AU5*AV5+AW5*AX5+AY5*AZ5+BA5*BB5+BC5*BD5+BE5*BF5+BG5*BH5+BI5*BJ5+BK5*BL5+BM5*BN5+BO5*BP5+BQ5*BR5+BS5*BT5+BU5*BV5+BW5*BX5+BY5*BZ5+CA5*CB5+CC5*CD5+CE5*CF5+CG5*CH5+CI5*CJ5+CK5*CL5+CM5*CN5+CO5*CP5+CQ5*CR5+CS5*CT5+CU5*CV5</f>
        <v>10125.5</v>
      </c>
      <c r="CX5" s="3">
        <f t="shared" ref="CX5:CX51" si="1">D5+F5+H5+J5+L5+N5+P5+R5+T5+V5+X5+Z5+AB5+AD5+AF5+AH5+AJ5+AL5+AN5+AP5+AR5+AT5+AV5+AX5+AZ5+BB5+BD5+BF5+BH5+BJ5+BL5+BN5+BP5+BR5+BT5+BV5+BX5+BZ5+CB5+CD5+CF5+CH5+CJ5+CL5+CN5+CP5+CR5+CT5+CV5</f>
        <v>127</v>
      </c>
      <c r="CY5" s="3">
        <f t="shared" ref="CY5:CY52" si="2">CW5/CX5</f>
        <v>79.728346456692918</v>
      </c>
    </row>
    <row r="6" spans="1:104">
      <c r="A6" s="4">
        <v>2016010132</v>
      </c>
      <c r="B6" s="4" t="s">
        <v>2</v>
      </c>
      <c r="C6" s="5" t="s">
        <v>138</v>
      </c>
      <c r="D6" s="37">
        <v>6</v>
      </c>
      <c r="E6" s="5" t="s">
        <v>164</v>
      </c>
      <c r="F6" s="37">
        <v>4</v>
      </c>
      <c r="G6" s="5" t="s">
        <v>156</v>
      </c>
      <c r="H6" s="37">
        <v>2</v>
      </c>
      <c r="I6" s="5" t="s">
        <v>140</v>
      </c>
      <c r="J6" s="37">
        <v>2</v>
      </c>
      <c r="K6" s="5" t="s">
        <v>163</v>
      </c>
      <c r="L6" s="37">
        <v>1</v>
      </c>
      <c r="M6" s="5" t="s">
        <v>157</v>
      </c>
      <c r="N6" s="37">
        <v>4</v>
      </c>
      <c r="O6" s="5" t="s">
        <v>157</v>
      </c>
      <c r="P6" s="37">
        <v>2</v>
      </c>
      <c r="Q6" s="5" t="s">
        <v>164</v>
      </c>
      <c r="R6" s="37">
        <v>3</v>
      </c>
      <c r="S6" s="5" t="s">
        <v>165</v>
      </c>
      <c r="T6" s="37">
        <v>5</v>
      </c>
      <c r="U6" s="5" t="s">
        <v>156</v>
      </c>
      <c r="V6" s="37">
        <v>1</v>
      </c>
      <c r="W6" s="5" t="s">
        <v>140</v>
      </c>
      <c r="X6" s="37">
        <v>4</v>
      </c>
      <c r="Y6" s="7" t="s">
        <v>187</v>
      </c>
      <c r="Z6" s="37">
        <v>3</v>
      </c>
      <c r="AA6" s="7" t="s">
        <v>155</v>
      </c>
      <c r="AB6" s="37">
        <v>2</v>
      </c>
      <c r="AC6" s="7" t="s">
        <v>143</v>
      </c>
      <c r="AD6" s="37">
        <v>2</v>
      </c>
      <c r="AE6" s="7" t="s">
        <v>155</v>
      </c>
      <c r="AF6" s="37">
        <v>2</v>
      </c>
      <c r="AG6" s="7" t="s">
        <v>165</v>
      </c>
      <c r="AH6" s="37">
        <v>1</v>
      </c>
      <c r="AI6" s="7" t="s">
        <v>140</v>
      </c>
      <c r="AJ6" s="37">
        <v>3</v>
      </c>
      <c r="AK6" s="7" t="s">
        <v>178</v>
      </c>
      <c r="AL6" s="37">
        <v>1.5</v>
      </c>
      <c r="AM6" s="7">
        <v>94</v>
      </c>
      <c r="AN6" s="37">
        <v>2</v>
      </c>
      <c r="AO6" s="7" t="s">
        <v>145</v>
      </c>
      <c r="AP6" s="37">
        <v>3.5</v>
      </c>
      <c r="AQ6" s="7" t="s">
        <v>139</v>
      </c>
      <c r="AR6" s="37">
        <v>1</v>
      </c>
      <c r="AS6" s="7" t="s">
        <v>155</v>
      </c>
      <c r="AT6" s="37">
        <v>2</v>
      </c>
      <c r="AU6" s="5" t="s">
        <v>155</v>
      </c>
      <c r="AV6" s="37">
        <v>4.5</v>
      </c>
      <c r="AW6" s="5" t="s">
        <v>140</v>
      </c>
      <c r="AX6" s="37">
        <v>4</v>
      </c>
      <c r="AY6" s="5" t="s">
        <v>156</v>
      </c>
      <c r="AZ6" s="37">
        <v>4</v>
      </c>
      <c r="BA6" s="5" t="s">
        <v>155</v>
      </c>
      <c r="BB6" s="37">
        <v>2.5</v>
      </c>
      <c r="BC6" s="8" t="s">
        <v>150</v>
      </c>
      <c r="BD6" s="37">
        <v>4</v>
      </c>
      <c r="BE6" s="7" t="s">
        <v>165</v>
      </c>
      <c r="BF6" s="37">
        <v>1</v>
      </c>
      <c r="BG6" s="7" t="s">
        <v>156</v>
      </c>
      <c r="BH6" s="37">
        <v>2</v>
      </c>
      <c r="BI6" s="7" t="s">
        <v>140</v>
      </c>
      <c r="BJ6" s="37">
        <v>1</v>
      </c>
      <c r="BK6" s="7">
        <v>83</v>
      </c>
      <c r="BL6" s="37">
        <v>4</v>
      </c>
      <c r="BM6" s="9" t="s">
        <v>125</v>
      </c>
      <c r="BN6" s="37">
        <v>2</v>
      </c>
      <c r="BO6" s="9" t="s">
        <v>107</v>
      </c>
      <c r="BP6" s="37">
        <v>3</v>
      </c>
      <c r="BQ6" s="8" t="s">
        <v>185</v>
      </c>
      <c r="BR6" s="37">
        <v>3</v>
      </c>
      <c r="BS6" s="7" t="s">
        <v>143</v>
      </c>
      <c r="BT6" s="37">
        <v>2.5</v>
      </c>
      <c r="BU6" s="7" t="s">
        <v>138</v>
      </c>
      <c r="BV6" s="37">
        <v>2</v>
      </c>
      <c r="BW6" s="9" t="s">
        <v>112</v>
      </c>
      <c r="BX6" s="37">
        <v>3.5</v>
      </c>
      <c r="BY6" s="9" t="s">
        <v>111</v>
      </c>
      <c r="BZ6" s="37">
        <v>3</v>
      </c>
      <c r="CA6" s="5" t="s">
        <v>164</v>
      </c>
      <c r="CB6" s="37">
        <v>3</v>
      </c>
      <c r="CC6" s="7" t="s">
        <v>165</v>
      </c>
      <c r="CD6" s="37">
        <v>1</v>
      </c>
      <c r="CE6" s="7">
        <v>0</v>
      </c>
      <c r="CF6" s="37">
        <v>0</v>
      </c>
      <c r="CG6" s="5" t="s">
        <v>143</v>
      </c>
      <c r="CH6" s="37">
        <v>1</v>
      </c>
      <c r="CI6" s="5" t="s">
        <v>187</v>
      </c>
      <c r="CJ6" s="37">
        <v>2</v>
      </c>
      <c r="CK6" s="5">
        <v>92</v>
      </c>
      <c r="CL6" s="37">
        <v>3</v>
      </c>
      <c r="CM6" s="37" t="s">
        <v>158</v>
      </c>
      <c r="CN6" s="37">
        <v>2</v>
      </c>
      <c r="CO6" s="37" t="s">
        <v>185</v>
      </c>
      <c r="CP6" s="37">
        <v>3</v>
      </c>
      <c r="CQ6" s="37" t="s">
        <v>156</v>
      </c>
      <c r="CR6" s="37">
        <v>3</v>
      </c>
      <c r="CS6" s="37">
        <v>92</v>
      </c>
      <c r="CT6" s="37">
        <v>2</v>
      </c>
      <c r="CU6" s="37" t="s">
        <v>145</v>
      </c>
      <c r="CV6" s="3">
        <v>1</v>
      </c>
      <c r="CW6" s="3">
        <f t="shared" si="0"/>
        <v>11197.5</v>
      </c>
      <c r="CX6" s="3">
        <f t="shared" si="1"/>
        <v>124</v>
      </c>
      <c r="CY6" s="3">
        <f t="shared" si="2"/>
        <v>90.302419354838705</v>
      </c>
    </row>
    <row r="7" spans="1:104">
      <c r="A7" s="4">
        <v>2016010135</v>
      </c>
      <c r="B7" s="4" t="s">
        <v>13</v>
      </c>
      <c r="C7" s="5" t="s">
        <v>162</v>
      </c>
      <c r="D7" s="37">
        <v>6</v>
      </c>
      <c r="E7" s="5" t="s">
        <v>146</v>
      </c>
      <c r="F7" s="37">
        <v>4</v>
      </c>
      <c r="G7" s="5" t="s">
        <v>150</v>
      </c>
      <c r="H7" s="37">
        <v>2</v>
      </c>
      <c r="I7" s="5" t="s">
        <v>179</v>
      </c>
      <c r="J7" s="37">
        <v>2</v>
      </c>
      <c r="K7" s="5" t="s">
        <v>140</v>
      </c>
      <c r="L7" s="37">
        <v>1</v>
      </c>
      <c r="M7" s="5" t="s">
        <v>148</v>
      </c>
      <c r="N7" s="37">
        <v>4</v>
      </c>
      <c r="O7" s="5" t="s">
        <v>142</v>
      </c>
      <c r="P7" s="37">
        <v>2</v>
      </c>
      <c r="Q7" s="5" t="s">
        <v>162</v>
      </c>
      <c r="R7" s="37">
        <v>3</v>
      </c>
      <c r="S7" s="5" t="s">
        <v>153</v>
      </c>
      <c r="T7" s="37">
        <v>5</v>
      </c>
      <c r="U7" s="5" t="s">
        <v>185</v>
      </c>
      <c r="V7" s="37">
        <v>1</v>
      </c>
      <c r="W7" s="5" t="s">
        <v>141</v>
      </c>
      <c r="X7" s="37">
        <v>4</v>
      </c>
      <c r="Y7" s="7" t="s">
        <v>162</v>
      </c>
      <c r="Z7" s="37">
        <v>3</v>
      </c>
      <c r="AA7" s="7" t="s">
        <v>143</v>
      </c>
      <c r="AB7" s="37">
        <v>2</v>
      </c>
      <c r="AC7" s="7" t="s">
        <v>142</v>
      </c>
      <c r="AD7" s="37">
        <v>2</v>
      </c>
      <c r="AE7" s="7" t="s">
        <v>166</v>
      </c>
      <c r="AF7" s="37">
        <v>2</v>
      </c>
      <c r="AG7" s="7" t="s">
        <v>175</v>
      </c>
      <c r="AH7" s="37">
        <v>1</v>
      </c>
      <c r="AI7" s="7" t="s">
        <v>148</v>
      </c>
      <c r="AJ7" s="37">
        <v>3</v>
      </c>
      <c r="AK7" s="7">
        <v>85.6</v>
      </c>
      <c r="AL7" s="37">
        <v>1.5</v>
      </c>
      <c r="AM7" s="7" t="s">
        <v>153</v>
      </c>
      <c r="AN7" s="37">
        <v>2</v>
      </c>
      <c r="AO7" s="7" t="s">
        <v>160</v>
      </c>
      <c r="AP7" s="37">
        <v>3.5</v>
      </c>
      <c r="AQ7" s="7" t="s">
        <v>140</v>
      </c>
      <c r="AR7" s="37">
        <v>1</v>
      </c>
      <c r="AS7" s="7" t="s">
        <v>139</v>
      </c>
      <c r="AT7" s="37">
        <v>2</v>
      </c>
      <c r="AU7" s="5" t="s">
        <v>148</v>
      </c>
      <c r="AV7" s="37">
        <v>4.5</v>
      </c>
      <c r="AW7" s="5" t="s">
        <v>141</v>
      </c>
      <c r="AX7" s="37">
        <v>4</v>
      </c>
      <c r="AY7" s="5" t="s">
        <v>157</v>
      </c>
      <c r="AZ7" s="37">
        <v>4</v>
      </c>
      <c r="BA7" s="5" t="s">
        <v>157</v>
      </c>
      <c r="BB7" s="37">
        <v>2.5</v>
      </c>
      <c r="BC7" s="8" t="s">
        <v>153</v>
      </c>
      <c r="BD7" s="37">
        <v>4</v>
      </c>
      <c r="BE7" s="7" t="s">
        <v>158</v>
      </c>
      <c r="BF7" s="37">
        <v>1</v>
      </c>
      <c r="BG7" s="7" t="s">
        <v>156</v>
      </c>
      <c r="BH7" s="37">
        <v>2</v>
      </c>
      <c r="BI7" s="7" t="s">
        <v>161</v>
      </c>
      <c r="BJ7" s="37">
        <v>1</v>
      </c>
      <c r="BK7" s="7" t="s">
        <v>162</v>
      </c>
      <c r="BL7" s="37">
        <v>4</v>
      </c>
      <c r="BM7" s="9" t="s">
        <v>131</v>
      </c>
      <c r="BN7" s="37">
        <v>2</v>
      </c>
      <c r="BO7" s="9" t="s">
        <v>108</v>
      </c>
      <c r="BP7" s="37">
        <v>3</v>
      </c>
      <c r="BQ7" s="8" t="s">
        <v>178</v>
      </c>
      <c r="BR7" s="37">
        <v>3</v>
      </c>
      <c r="BS7" s="7" t="s">
        <v>180</v>
      </c>
      <c r="BT7" s="37">
        <v>2.5</v>
      </c>
      <c r="BU7" s="7" t="s">
        <v>181</v>
      </c>
      <c r="BV7" s="37">
        <v>2</v>
      </c>
      <c r="BW7" s="9" t="s">
        <v>106</v>
      </c>
      <c r="BX7" s="37">
        <v>3.5</v>
      </c>
      <c r="BY7" s="9" t="s">
        <v>121</v>
      </c>
      <c r="BZ7" s="37">
        <v>3</v>
      </c>
      <c r="CA7" s="5" t="s">
        <v>155</v>
      </c>
      <c r="CB7" s="37">
        <v>3</v>
      </c>
      <c r="CC7" s="7" t="s">
        <v>158</v>
      </c>
      <c r="CD7" s="37">
        <v>1</v>
      </c>
      <c r="CE7" s="7" t="s">
        <v>165</v>
      </c>
      <c r="CF7" s="37">
        <v>3</v>
      </c>
      <c r="CG7" s="5" t="s">
        <v>157</v>
      </c>
      <c r="CH7" s="37">
        <v>1</v>
      </c>
      <c r="CI7" s="5" t="s">
        <v>165</v>
      </c>
      <c r="CJ7" s="37">
        <v>2</v>
      </c>
      <c r="CK7" s="5" t="s">
        <v>153</v>
      </c>
      <c r="CL7" s="37">
        <v>3</v>
      </c>
      <c r="CM7" s="37" t="s">
        <v>140</v>
      </c>
      <c r="CN7" s="37">
        <v>2</v>
      </c>
      <c r="CO7" s="37" t="s">
        <v>140</v>
      </c>
      <c r="CP7" s="37">
        <v>3</v>
      </c>
      <c r="CQ7" s="37" t="s">
        <v>161</v>
      </c>
      <c r="CR7" s="37">
        <v>3</v>
      </c>
      <c r="CS7" s="37">
        <v>80</v>
      </c>
      <c r="CT7" s="37">
        <v>2</v>
      </c>
      <c r="CU7" s="37" t="s">
        <v>187</v>
      </c>
      <c r="CV7" s="3">
        <v>1</v>
      </c>
      <c r="CW7" s="3">
        <f t="shared" si="0"/>
        <v>9742.9</v>
      </c>
      <c r="CX7" s="3">
        <f t="shared" si="1"/>
        <v>127</v>
      </c>
      <c r="CY7" s="3">
        <f t="shared" si="2"/>
        <v>76.715748031496062</v>
      </c>
    </row>
    <row r="8" spans="1:104">
      <c r="A8" s="4">
        <v>2016010136</v>
      </c>
      <c r="B8" s="4" t="s">
        <v>28</v>
      </c>
      <c r="C8" s="5" t="s">
        <v>149</v>
      </c>
      <c r="D8" s="37">
        <v>6</v>
      </c>
      <c r="E8" s="5" t="s">
        <v>141</v>
      </c>
      <c r="F8" s="37">
        <v>4</v>
      </c>
      <c r="G8" s="5" t="s">
        <v>180</v>
      </c>
      <c r="H8" s="37">
        <v>2</v>
      </c>
      <c r="I8" s="5" t="s">
        <v>179</v>
      </c>
      <c r="J8" s="37">
        <v>2</v>
      </c>
      <c r="K8" s="5" t="s">
        <v>162</v>
      </c>
      <c r="L8" s="37">
        <v>1</v>
      </c>
      <c r="M8" s="5" t="s">
        <v>146</v>
      </c>
      <c r="N8" s="37">
        <v>4</v>
      </c>
      <c r="O8" s="5" t="s">
        <v>139</v>
      </c>
      <c r="P8" s="37">
        <v>2</v>
      </c>
      <c r="Q8" s="5" t="s">
        <v>176</v>
      </c>
      <c r="R8" s="37">
        <v>3</v>
      </c>
      <c r="S8" s="5" t="s">
        <v>154</v>
      </c>
      <c r="T8" s="37">
        <v>5</v>
      </c>
      <c r="U8" s="5" t="s">
        <v>143</v>
      </c>
      <c r="V8" s="37">
        <v>1</v>
      </c>
      <c r="W8" s="5" t="s">
        <v>141</v>
      </c>
      <c r="X8" s="37">
        <v>4</v>
      </c>
      <c r="Y8" s="7" t="s">
        <v>146</v>
      </c>
      <c r="Z8" s="37">
        <v>3</v>
      </c>
      <c r="AA8" s="7" t="s">
        <v>154</v>
      </c>
      <c r="AB8" s="37">
        <v>2</v>
      </c>
      <c r="AC8" s="7" t="s">
        <v>149</v>
      </c>
      <c r="AD8" s="37">
        <v>2</v>
      </c>
      <c r="AE8" s="7" t="s">
        <v>153</v>
      </c>
      <c r="AF8" s="37">
        <v>2</v>
      </c>
      <c r="AG8" s="7" t="s">
        <v>143</v>
      </c>
      <c r="AH8" s="37">
        <v>1</v>
      </c>
      <c r="AI8" s="7" t="s">
        <v>151</v>
      </c>
      <c r="AJ8" s="37">
        <v>3</v>
      </c>
      <c r="AK8" s="7" t="s">
        <v>161</v>
      </c>
      <c r="AL8" s="37">
        <v>1.5</v>
      </c>
      <c r="AM8" s="7" t="s">
        <v>139</v>
      </c>
      <c r="AN8" s="37">
        <v>2</v>
      </c>
      <c r="AO8" s="7" t="s">
        <v>151</v>
      </c>
      <c r="AP8" s="37">
        <v>3.5</v>
      </c>
      <c r="AQ8" s="7" t="s">
        <v>175</v>
      </c>
      <c r="AR8" s="37">
        <v>1</v>
      </c>
      <c r="AS8" s="7" t="s">
        <v>142</v>
      </c>
      <c r="AT8" s="37">
        <v>2</v>
      </c>
      <c r="AU8" s="5" t="s">
        <v>160</v>
      </c>
      <c r="AV8" s="37">
        <v>4.5</v>
      </c>
      <c r="AW8" s="5" t="s">
        <v>142</v>
      </c>
      <c r="AX8" s="37">
        <v>4</v>
      </c>
      <c r="AY8" s="5" t="s">
        <v>141</v>
      </c>
      <c r="AZ8" s="37">
        <v>4</v>
      </c>
      <c r="BA8" s="5" t="s">
        <v>150</v>
      </c>
      <c r="BB8" s="37">
        <v>2.5</v>
      </c>
      <c r="BC8" s="8" t="s">
        <v>146</v>
      </c>
      <c r="BD8" s="37">
        <v>4</v>
      </c>
      <c r="BE8" s="7" t="s">
        <v>145</v>
      </c>
      <c r="BF8" s="37">
        <v>1</v>
      </c>
      <c r="BG8" s="7" t="s">
        <v>154</v>
      </c>
      <c r="BH8" s="37">
        <v>2</v>
      </c>
      <c r="BI8" s="7" t="s">
        <v>140</v>
      </c>
      <c r="BJ8" s="37">
        <v>1</v>
      </c>
      <c r="BK8" s="7" t="s">
        <v>146</v>
      </c>
      <c r="BL8" s="37">
        <v>4</v>
      </c>
      <c r="BM8" s="9" t="s">
        <v>124</v>
      </c>
      <c r="BN8" s="37">
        <v>2</v>
      </c>
      <c r="BO8" s="9" t="s">
        <v>109</v>
      </c>
      <c r="BP8" s="37">
        <v>3</v>
      </c>
      <c r="BQ8" s="8" t="s">
        <v>139</v>
      </c>
      <c r="BR8" s="37">
        <v>3</v>
      </c>
      <c r="BS8" s="7" t="s">
        <v>147</v>
      </c>
      <c r="BT8" s="37">
        <v>2.5</v>
      </c>
      <c r="BU8" s="7" t="s">
        <v>167</v>
      </c>
      <c r="BV8" s="37">
        <v>2</v>
      </c>
      <c r="BW8" s="9" t="s">
        <v>124</v>
      </c>
      <c r="BX8" s="37">
        <v>3.5</v>
      </c>
      <c r="BY8" s="9" t="s">
        <v>131</v>
      </c>
      <c r="BZ8" s="37">
        <v>3</v>
      </c>
      <c r="CA8" s="5" t="s">
        <v>165</v>
      </c>
      <c r="CB8" s="37">
        <v>3</v>
      </c>
      <c r="CC8" s="7" t="s">
        <v>178</v>
      </c>
      <c r="CD8" s="37">
        <v>1</v>
      </c>
      <c r="CE8" s="7" t="s">
        <v>158</v>
      </c>
      <c r="CF8" s="37">
        <v>3</v>
      </c>
      <c r="CG8" s="5" t="s">
        <v>156</v>
      </c>
      <c r="CH8" s="37">
        <v>1</v>
      </c>
      <c r="CI8" s="5" t="s">
        <v>140</v>
      </c>
      <c r="CJ8" s="37">
        <v>2</v>
      </c>
      <c r="CK8" s="5" t="s">
        <v>161</v>
      </c>
      <c r="CL8" s="37">
        <v>3</v>
      </c>
      <c r="CM8" s="37" t="s">
        <v>140</v>
      </c>
      <c r="CN8" s="37">
        <v>2</v>
      </c>
      <c r="CO8" s="37" t="s">
        <v>140</v>
      </c>
      <c r="CP8" s="37">
        <v>3</v>
      </c>
      <c r="CQ8" s="37" t="s">
        <v>164</v>
      </c>
      <c r="CR8" s="37">
        <v>3</v>
      </c>
      <c r="CS8" s="37">
        <v>90</v>
      </c>
      <c r="CT8" s="37">
        <v>2</v>
      </c>
      <c r="CU8" s="37" t="s">
        <v>140</v>
      </c>
      <c r="CV8" s="3">
        <v>1</v>
      </c>
      <c r="CW8" s="3">
        <f t="shared" si="0"/>
        <v>9790</v>
      </c>
      <c r="CX8" s="3">
        <f t="shared" si="1"/>
        <v>127</v>
      </c>
      <c r="CY8" s="3">
        <f t="shared" si="2"/>
        <v>77.086614173228341</v>
      </c>
    </row>
    <row r="9" spans="1:104">
      <c r="A9" s="4">
        <v>2016010137</v>
      </c>
      <c r="B9" s="4" t="s">
        <v>20</v>
      </c>
      <c r="C9" s="5" t="s">
        <v>151</v>
      </c>
      <c r="D9" s="37">
        <v>6</v>
      </c>
      <c r="E9" s="5" t="s">
        <v>144</v>
      </c>
      <c r="F9" s="37">
        <v>4</v>
      </c>
      <c r="G9" s="5" t="s">
        <v>141</v>
      </c>
      <c r="H9" s="37">
        <v>2</v>
      </c>
      <c r="I9" s="5" t="s">
        <v>180</v>
      </c>
      <c r="J9" s="37">
        <v>2</v>
      </c>
      <c r="K9" s="5" t="s">
        <v>180</v>
      </c>
      <c r="L9" s="37">
        <v>1</v>
      </c>
      <c r="M9" s="5" t="s">
        <v>142</v>
      </c>
      <c r="N9" s="37">
        <v>4</v>
      </c>
      <c r="O9" s="5" t="s">
        <v>150</v>
      </c>
      <c r="P9" s="37">
        <v>2</v>
      </c>
      <c r="Q9" s="5" t="s">
        <v>181</v>
      </c>
      <c r="R9" s="37">
        <v>3</v>
      </c>
      <c r="S9" s="5" t="s">
        <v>153</v>
      </c>
      <c r="T9" s="37">
        <v>5</v>
      </c>
      <c r="U9" s="5" t="s">
        <v>143</v>
      </c>
      <c r="V9" s="37">
        <v>1</v>
      </c>
      <c r="W9" s="5" t="s">
        <v>138</v>
      </c>
      <c r="X9" s="37">
        <v>4</v>
      </c>
      <c r="Y9" s="7" t="s">
        <v>176</v>
      </c>
      <c r="Z9" s="37">
        <v>3</v>
      </c>
      <c r="AA9" s="7" t="s">
        <v>145</v>
      </c>
      <c r="AB9" s="37">
        <v>2</v>
      </c>
      <c r="AC9" s="7" t="s">
        <v>184</v>
      </c>
      <c r="AD9" s="37">
        <v>2</v>
      </c>
      <c r="AE9" s="7" t="s">
        <v>143</v>
      </c>
      <c r="AF9" s="37">
        <v>2</v>
      </c>
      <c r="AG9" s="7" t="s">
        <v>175</v>
      </c>
      <c r="AH9" s="37">
        <v>1</v>
      </c>
      <c r="AI9" s="7" t="s">
        <v>149</v>
      </c>
      <c r="AJ9" s="37">
        <v>3</v>
      </c>
      <c r="AK9" s="7" t="s">
        <v>143</v>
      </c>
      <c r="AL9" s="37">
        <v>1.5</v>
      </c>
      <c r="AM9" s="7" t="s">
        <v>139</v>
      </c>
      <c r="AN9" s="37">
        <v>2</v>
      </c>
      <c r="AO9" s="7" t="s">
        <v>151</v>
      </c>
      <c r="AP9" s="37">
        <v>3.5</v>
      </c>
      <c r="AQ9" s="7" t="s">
        <v>138</v>
      </c>
      <c r="AR9" s="37">
        <v>1</v>
      </c>
      <c r="AS9" s="7" t="s">
        <v>138</v>
      </c>
      <c r="AT9" s="37">
        <v>2</v>
      </c>
      <c r="AU9" s="5" t="s">
        <v>148</v>
      </c>
      <c r="AV9" s="37">
        <v>4.5</v>
      </c>
      <c r="AW9" s="5" t="s">
        <v>142</v>
      </c>
      <c r="AX9" s="37">
        <v>4</v>
      </c>
      <c r="AY9" s="5" t="s">
        <v>157</v>
      </c>
      <c r="AZ9" s="37">
        <v>4</v>
      </c>
      <c r="BA9" s="5" t="s">
        <v>154</v>
      </c>
      <c r="BB9" s="37">
        <v>2.5</v>
      </c>
      <c r="BC9" s="8" t="s">
        <v>160</v>
      </c>
      <c r="BD9" s="37">
        <v>4</v>
      </c>
      <c r="BE9" s="7" t="s">
        <v>143</v>
      </c>
      <c r="BF9" s="37">
        <v>1</v>
      </c>
      <c r="BG9" s="7" t="s">
        <v>157</v>
      </c>
      <c r="BH9" s="37">
        <v>2</v>
      </c>
      <c r="BI9" s="7" t="s">
        <v>145</v>
      </c>
      <c r="BJ9" s="37">
        <v>1</v>
      </c>
      <c r="BK9" s="7" t="s">
        <v>181</v>
      </c>
      <c r="BL9" s="37">
        <v>4</v>
      </c>
      <c r="BM9" s="9" t="s">
        <v>137</v>
      </c>
      <c r="BN9" s="37">
        <v>2</v>
      </c>
      <c r="BO9" s="9" t="s">
        <v>110</v>
      </c>
      <c r="BP9" s="37">
        <v>3</v>
      </c>
      <c r="BQ9" s="8" t="s">
        <v>145</v>
      </c>
      <c r="BR9" s="37">
        <v>3</v>
      </c>
      <c r="BS9" s="7" t="s">
        <v>138</v>
      </c>
      <c r="BT9" s="37">
        <v>2.5</v>
      </c>
      <c r="BU9" s="7" t="s">
        <v>153</v>
      </c>
      <c r="BV9" s="37">
        <v>2</v>
      </c>
      <c r="BW9" s="9" t="s">
        <v>121</v>
      </c>
      <c r="BX9" s="37">
        <v>3.5</v>
      </c>
      <c r="BY9" s="9" t="s">
        <v>132</v>
      </c>
      <c r="BZ9" s="37">
        <v>3</v>
      </c>
      <c r="CA9" s="5" t="s">
        <v>140</v>
      </c>
      <c r="CB9" s="37">
        <v>3</v>
      </c>
      <c r="CC9" s="7" t="s">
        <v>140</v>
      </c>
      <c r="CD9" s="37">
        <v>1</v>
      </c>
      <c r="CE9" s="7" t="s">
        <v>185</v>
      </c>
      <c r="CF9" s="37">
        <v>3</v>
      </c>
      <c r="CG9" s="5" t="s">
        <v>175</v>
      </c>
      <c r="CH9" s="37">
        <v>1</v>
      </c>
      <c r="CI9" s="5" t="s">
        <v>158</v>
      </c>
      <c r="CJ9" s="37">
        <v>2</v>
      </c>
      <c r="CK9" s="5" t="s">
        <v>143</v>
      </c>
      <c r="CL9" s="37">
        <v>3</v>
      </c>
      <c r="CM9" s="37" t="s">
        <v>155</v>
      </c>
      <c r="CN9" s="37">
        <v>2</v>
      </c>
      <c r="CO9" s="37" t="s">
        <v>140</v>
      </c>
      <c r="CP9" s="37">
        <v>3</v>
      </c>
      <c r="CQ9" s="37" t="s">
        <v>140</v>
      </c>
      <c r="CR9" s="37">
        <v>3</v>
      </c>
      <c r="CS9" s="37">
        <v>83</v>
      </c>
      <c r="CT9" s="37">
        <v>2</v>
      </c>
      <c r="CU9" s="37" t="s">
        <v>143</v>
      </c>
      <c r="CV9" s="3">
        <v>1</v>
      </c>
      <c r="CW9" s="3">
        <f t="shared" si="0"/>
        <v>9906.5</v>
      </c>
      <c r="CX9" s="3">
        <f t="shared" si="1"/>
        <v>127</v>
      </c>
      <c r="CY9" s="3">
        <f t="shared" si="2"/>
        <v>78.003937007874015</v>
      </c>
    </row>
    <row r="10" spans="1:104">
      <c r="A10" s="4">
        <v>2016010138</v>
      </c>
      <c r="B10" s="4" t="s">
        <v>5</v>
      </c>
      <c r="C10" s="5" t="s">
        <v>148</v>
      </c>
      <c r="D10" s="37">
        <v>6</v>
      </c>
      <c r="E10" s="5" t="s">
        <v>155</v>
      </c>
      <c r="F10" s="37">
        <v>4</v>
      </c>
      <c r="G10" s="5" t="s">
        <v>161</v>
      </c>
      <c r="H10" s="37">
        <v>2</v>
      </c>
      <c r="I10" s="5" t="s">
        <v>138</v>
      </c>
      <c r="J10" s="37">
        <v>2</v>
      </c>
      <c r="K10" s="5" t="s">
        <v>153</v>
      </c>
      <c r="L10" s="37">
        <v>1</v>
      </c>
      <c r="M10" s="5" t="s">
        <v>184</v>
      </c>
      <c r="N10" s="37">
        <v>4</v>
      </c>
      <c r="O10" s="5" t="s">
        <v>156</v>
      </c>
      <c r="P10" s="37">
        <v>2</v>
      </c>
      <c r="Q10" s="5" t="s">
        <v>161</v>
      </c>
      <c r="R10" s="37">
        <v>3</v>
      </c>
      <c r="S10" s="5" t="s">
        <v>156</v>
      </c>
      <c r="T10" s="37">
        <v>5</v>
      </c>
      <c r="U10" s="5" t="s">
        <v>179</v>
      </c>
      <c r="V10" s="37">
        <v>1</v>
      </c>
      <c r="W10" s="5" t="s">
        <v>150</v>
      </c>
      <c r="X10" s="37">
        <v>4</v>
      </c>
      <c r="Y10" s="7" t="s">
        <v>150</v>
      </c>
      <c r="Z10" s="37">
        <v>3</v>
      </c>
      <c r="AA10" s="7" t="s">
        <v>175</v>
      </c>
      <c r="AB10" s="37">
        <v>2</v>
      </c>
      <c r="AC10" s="7" t="s">
        <v>145</v>
      </c>
      <c r="AD10" s="37">
        <v>2</v>
      </c>
      <c r="AE10" s="7" t="s">
        <v>157</v>
      </c>
      <c r="AF10" s="37">
        <v>2</v>
      </c>
      <c r="AG10" s="7" t="s">
        <v>143</v>
      </c>
      <c r="AH10" s="37">
        <v>1</v>
      </c>
      <c r="AI10" s="7" t="s">
        <v>180</v>
      </c>
      <c r="AJ10" s="37">
        <v>3</v>
      </c>
      <c r="AK10" s="7" t="s">
        <v>145</v>
      </c>
      <c r="AL10" s="37">
        <v>1.5</v>
      </c>
      <c r="AM10" s="7" t="s">
        <v>145</v>
      </c>
      <c r="AN10" s="37">
        <v>2</v>
      </c>
      <c r="AO10" s="7" t="s">
        <v>154</v>
      </c>
      <c r="AP10" s="37">
        <v>3.5</v>
      </c>
      <c r="AQ10" s="7" t="s">
        <v>157</v>
      </c>
      <c r="AR10" s="37">
        <v>1</v>
      </c>
      <c r="AS10" s="7" t="s">
        <v>178</v>
      </c>
      <c r="AT10" s="37">
        <v>2</v>
      </c>
      <c r="AU10" s="5" t="s">
        <v>155</v>
      </c>
      <c r="AV10" s="37">
        <v>4.5</v>
      </c>
      <c r="AW10" s="5" t="s">
        <v>140</v>
      </c>
      <c r="AX10" s="37">
        <v>4</v>
      </c>
      <c r="AY10" s="5" t="s">
        <v>140</v>
      </c>
      <c r="AZ10" s="37">
        <v>4</v>
      </c>
      <c r="BA10" s="5" t="s">
        <v>178</v>
      </c>
      <c r="BB10" s="37">
        <v>2.5</v>
      </c>
      <c r="BC10" s="8" t="s">
        <v>178</v>
      </c>
      <c r="BD10" s="37">
        <v>4</v>
      </c>
      <c r="BE10" s="7" t="s">
        <v>178</v>
      </c>
      <c r="BF10" s="37">
        <v>1</v>
      </c>
      <c r="BG10" s="7" t="s">
        <v>140</v>
      </c>
      <c r="BH10" s="37">
        <v>2</v>
      </c>
      <c r="BI10" s="7" t="s">
        <v>175</v>
      </c>
      <c r="BJ10" s="37">
        <v>1</v>
      </c>
      <c r="BK10" s="7" t="s">
        <v>181</v>
      </c>
      <c r="BL10" s="37">
        <v>4</v>
      </c>
      <c r="BM10" s="9" t="s">
        <v>124</v>
      </c>
      <c r="BN10" s="37">
        <v>2</v>
      </c>
      <c r="BO10" s="9" t="s">
        <v>111</v>
      </c>
      <c r="BP10" s="37">
        <v>3</v>
      </c>
      <c r="BQ10" s="8" t="s">
        <v>155</v>
      </c>
      <c r="BR10" s="37">
        <v>3</v>
      </c>
      <c r="BS10" s="7" t="s">
        <v>156</v>
      </c>
      <c r="BT10" s="37">
        <v>2.5</v>
      </c>
      <c r="BU10" s="7" t="s">
        <v>157</v>
      </c>
      <c r="BV10" s="37">
        <v>2</v>
      </c>
      <c r="BW10" s="9" t="s">
        <v>125</v>
      </c>
      <c r="BX10" s="37">
        <v>3.5</v>
      </c>
      <c r="BY10" s="9" t="s">
        <v>130</v>
      </c>
      <c r="BZ10" s="37">
        <v>3</v>
      </c>
      <c r="CA10" s="5" t="s">
        <v>158</v>
      </c>
      <c r="CB10" s="37">
        <v>3</v>
      </c>
      <c r="CC10" s="7" t="s">
        <v>143</v>
      </c>
      <c r="CD10" s="37">
        <v>1</v>
      </c>
      <c r="CE10" s="7" t="s">
        <v>165</v>
      </c>
      <c r="CF10" s="37">
        <v>3</v>
      </c>
      <c r="CG10" s="5" t="s">
        <v>188</v>
      </c>
      <c r="CH10" s="37">
        <v>1</v>
      </c>
      <c r="CI10" s="5" t="s">
        <v>156</v>
      </c>
      <c r="CJ10" s="37">
        <v>2</v>
      </c>
      <c r="CK10" s="5" t="s">
        <v>159</v>
      </c>
      <c r="CL10" s="37">
        <v>3</v>
      </c>
      <c r="CM10" s="37" t="s">
        <v>185</v>
      </c>
      <c r="CN10" s="37">
        <v>2</v>
      </c>
      <c r="CO10" s="37" t="s">
        <v>145</v>
      </c>
      <c r="CP10" s="37">
        <v>3</v>
      </c>
      <c r="CQ10" s="37" t="s">
        <v>156</v>
      </c>
      <c r="CR10" s="37">
        <v>3</v>
      </c>
      <c r="CS10" s="37">
        <v>90</v>
      </c>
      <c r="CT10" s="37">
        <v>2</v>
      </c>
      <c r="CU10" s="37" t="s">
        <v>175</v>
      </c>
      <c r="CV10" s="3">
        <v>1</v>
      </c>
      <c r="CW10" s="3">
        <f t="shared" si="0"/>
        <v>10946.5</v>
      </c>
      <c r="CX10" s="3">
        <f t="shared" si="1"/>
        <v>127</v>
      </c>
      <c r="CY10" s="3">
        <f t="shared" si="2"/>
        <v>86.19291338582677</v>
      </c>
    </row>
    <row r="11" spans="1:104">
      <c r="A11" s="4">
        <v>2016010139</v>
      </c>
      <c r="B11" s="4" t="s">
        <v>4</v>
      </c>
      <c r="C11" s="5" t="s">
        <v>163</v>
      </c>
      <c r="D11" s="37">
        <v>6</v>
      </c>
      <c r="E11" s="5" t="s">
        <v>153</v>
      </c>
      <c r="F11" s="37">
        <v>4</v>
      </c>
      <c r="G11" s="5" t="s">
        <v>180</v>
      </c>
      <c r="H11" s="37">
        <v>2</v>
      </c>
      <c r="I11" s="5" t="s">
        <v>154</v>
      </c>
      <c r="J11" s="37">
        <v>2</v>
      </c>
      <c r="K11" s="5" t="s">
        <v>180</v>
      </c>
      <c r="L11" s="37">
        <v>1</v>
      </c>
      <c r="M11" s="5" t="s">
        <v>154</v>
      </c>
      <c r="N11" s="37">
        <v>4</v>
      </c>
      <c r="O11" s="5" t="s">
        <v>161</v>
      </c>
      <c r="P11" s="37">
        <v>2</v>
      </c>
      <c r="Q11" s="5" t="s">
        <v>139</v>
      </c>
      <c r="R11" s="37">
        <v>3</v>
      </c>
      <c r="S11" s="5" t="s">
        <v>175</v>
      </c>
      <c r="T11" s="37">
        <v>5</v>
      </c>
      <c r="U11" s="5" t="s">
        <v>154</v>
      </c>
      <c r="V11" s="37">
        <v>1</v>
      </c>
      <c r="W11" s="5" t="s">
        <v>161</v>
      </c>
      <c r="X11" s="37">
        <v>4</v>
      </c>
      <c r="Y11" s="7" t="s">
        <v>145</v>
      </c>
      <c r="Z11" s="37">
        <v>3</v>
      </c>
      <c r="AA11" s="7" t="s">
        <v>154</v>
      </c>
      <c r="AB11" s="37">
        <v>2</v>
      </c>
      <c r="AC11" s="7" t="s">
        <v>150</v>
      </c>
      <c r="AD11" s="37">
        <v>2</v>
      </c>
      <c r="AE11" s="7" t="s">
        <v>140</v>
      </c>
      <c r="AF11" s="37">
        <v>2</v>
      </c>
      <c r="AG11" s="7" t="s">
        <v>175</v>
      </c>
      <c r="AH11" s="37">
        <v>1</v>
      </c>
      <c r="AI11" s="7" t="s">
        <v>143</v>
      </c>
      <c r="AJ11" s="37">
        <v>3</v>
      </c>
      <c r="AK11" s="7" t="s">
        <v>161</v>
      </c>
      <c r="AL11" s="37">
        <v>1.5</v>
      </c>
      <c r="AM11" s="7" t="s">
        <v>140</v>
      </c>
      <c r="AN11" s="37">
        <v>2</v>
      </c>
      <c r="AO11" s="7" t="s">
        <v>140</v>
      </c>
      <c r="AP11" s="37">
        <v>3.5</v>
      </c>
      <c r="AQ11" s="7" t="s">
        <v>143</v>
      </c>
      <c r="AR11" s="37">
        <v>1</v>
      </c>
      <c r="AS11" s="7" t="s">
        <v>157</v>
      </c>
      <c r="AT11" s="37">
        <v>2</v>
      </c>
      <c r="AU11" s="5" t="s">
        <v>140</v>
      </c>
      <c r="AV11" s="37">
        <v>4.5</v>
      </c>
      <c r="AW11" s="5" t="s">
        <v>143</v>
      </c>
      <c r="AX11" s="37">
        <v>4</v>
      </c>
      <c r="AY11" s="5" t="s">
        <v>158</v>
      </c>
      <c r="AZ11" s="37">
        <v>4</v>
      </c>
      <c r="BA11" s="5" t="s">
        <v>143</v>
      </c>
      <c r="BB11" s="37">
        <v>2.5</v>
      </c>
      <c r="BC11" s="8" t="s">
        <v>138</v>
      </c>
      <c r="BD11" s="37">
        <v>4</v>
      </c>
      <c r="BE11" s="7" t="s">
        <v>143</v>
      </c>
      <c r="BF11" s="37">
        <v>1</v>
      </c>
      <c r="BG11" s="7" t="s">
        <v>154</v>
      </c>
      <c r="BH11" s="37">
        <v>2</v>
      </c>
      <c r="BI11" s="7" t="s">
        <v>175</v>
      </c>
      <c r="BJ11" s="37">
        <v>1</v>
      </c>
      <c r="BK11" s="7" t="s">
        <v>149</v>
      </c>
      <c r="BL11" s="37">
        <v>4</v>
      </c>
      <c r="BM11" s="9" t="s">
        <v>137</v>
      </c>
      <c r="BN11" s="37">
        <v>2</v>
      </c>
      <c r="BO11" s="9" t="s">
        <v>112</v>
      </c>
      <c r="BP11" s="37">
        <v>3</v>
      </c>
      <c r="BQ11" s="8" t="s">
        <v>138</v>
      </c>
      <c r="BR11" s="37">
        <v>3</v>
      </c>
      <c r="BS11" s="7" t="s">
        <v>155</v>
      </c>
      <c r="BT11" s="37">
        <v>2.5</v>
      </c>
      <c r="BU11" s="7" t="s">
        <v>150</v>
      </c>
      <c r="BV11" s="37">
        <v>2</v>
      </c>
      <c r="BW11" s="9" t="s">
        <v>126</v>
      </c>
      <c r="BX11" s="37">
        <v>3.5</v>
      </c>
      <c r="BY11" s="9" t="s">
        <v>111</v>
      </c>
      <c r="BZ11" s="37">
        <v>3</v>
      </c>
      <c r="CA11" s="5" t="s">
        <v>156</v>
      </c>
      <c r="CB11" s="37">
        <v>3</v>
      </c>
      <c r="CC11" s="7" t="s">
        <v>178</v>
      </c>
      <c r="CD11" s="37">
        <v>1</v>
      </c>
      <c r="CE11" s="7" t="s">
        <v>159</v>
      </c>
      <c r="CF11" s="37">
        <v>3</v>
      </c>
      <c r="CG11" s="5" t="s">
        <v>178</v>
      </c>
      <c r="CH11" s="37">
        <v>1</v>
      </c>
      <c r="CI11" s="5" t="s">
        <v>140</v>
      </c>
      <c r="CJ11" s="37">
        <v>2</v>
      </c>
      <c r="CK11" s="5" t="s">
        <v>185</v>
      </c>
      <c r="CL11" s="37">
        <v>3</v>
      </c>
      <c r="CM11" s="37" t="s">
        <v>140</v>
      </c>
      <c r="CN11" s="37">
        <v>2</v>
      </c>
      <c r="CO11" s="37" t="s">
        <v>158</v>
      </c>
      <c r="CP11" s="37">
        <v>3</v>
      </c>
      <c r="CQ11" s="37" t="s">
        <v>178</v>
      </c>
      <c r="CR11" s="37">
        <v>3</v>
      </c>
      <c r="CS11" s="37">
        <v>88</v>
      </c>
      <c r="CT11" s="37">
        <v>2</v>
      </c>
      <c r="CU11" s="37" t="s">
        <v>158</v>
      </c>
      <c r="CV11" s="3">
        <v>1</v>
      </c>
      <c r="CW11" s="3">
        <f t="shared" si="0"/>
        <v>10879.5</v>
      </c>
      <c r="CX11" s="3">
        <f t="shared" si="1"/>
        <v>127</v>
      </c>
      <c r="CY11" s="3">
        <f t="shared" si="2"/>
        <v>85.665354330708666</v>
      </c>
    </row>
    <row r="12" spans="1:104">
      <c r="A12" s="4">
        <v>2016010140</v>
      </c>
      <c r="B12" s="4" t="s">
        <v>10</v>
      </c>
      <c r="C12" s="5" t="s">
        <v>160</v>
      </c>
      <c r="D12" s="37">
        <v>6</v>
      </c>
      <c r="E12" s="12" t="s">
        <v>146</v>
      </c>
      <c r="F12" s="37">
        <v>4</v>
      </c>
      <c r="G12" s="5" t="s">
        <v>154</v>
      </c>
      <c r="H12" s="37">
        <v>2</v>
      </c>
      <c r="I12" s="5" t="s">
        <v>138</v>
      </c>
      <c r="J12" s="37">
        <v>2</v>
      </c>
      <c r="K12" s="5" t="s">
        <v>171</v>
      </c>
      <c r="L12" s="37">
        <v>1</v>
      </c>
      <c r="M12" s="5" t="s">
        <v>179</v>
      </c>
      <c r="N12" s="37">
        <v>4</v>
      </c>
      <c r="O12" s="5" t="s">
        <v>151</v>
      </c>
      <c r="P12" s="37">
        <v>2</v>
      </c>
      <c r="Q12" s="5" t="s">
        <v>160</v>
      </c>
      <c r="R12" s="37">
        <v>3</v>
      </c>
      <c r="S12" s="5" t="s">
        <v>151</v>
      </c>
      <c r="T12" s="37">
        <v>5</v>
      </c>
      <c r="U12" s="5" t="s">
        <v>143</v>
      </c>
      <c r="V12" s="37">
        <v>1</v>
      </c>
      <c r="W12" s="5" t="s">
        <v>155</v>
      </c>
      <c r="X12" s="37">
        <v>4</v>
      </c>
      <c r="Y12" s="7" t="s">
        <v>181</v>
      </c>
      <c r="Z12" s="37">
        <v>3</v>
      </c>
      <c r="AA12" s="7" t="s">
        <v>138</v>
      </c>
      <c r="AB12" s="37">
        <v>2</v>
      </c>
      <c r="AC12" s="7" t="s">
        <v>181</v>
      </c>
      <c r="AD12" s="37">
        <v>2</v>
      </c>
      <c r="AE12" s="7" t="s">
        <v>143</v>
      </c>
      <c r="AF12" s="37">
        <v>2</v>
      </c>
      <c r="AG12" s="7" t="s">
        <v>140</v>
      </c>
      <c r="AH12" s="37">
        <v>1</v>
      </c>
      <c r="AI12" s="7" t="s">
        <v>153</v>
      </c>
      <c r="AJ12" s="37">
        <v>3</v>
      </c>
      <c r="AK12" s="7" t="s">
        <v>161</v>
      </c>
      <c r="AL12" s="37">
        <v>1.5</v>
      </c>
      <c r="AM12" s="7" t="s">
        <v>155</v>
      </c>
      <c r="AN12" s="37">
        <v>2</v>
      </c>
      <c r="AO12" s="7" t="s">
        <v>163</v>
      </c>
      <c r="AP12" s="37">
        <v>3.5</v>
      </c>
      <c r="AQ12" s="7" t="s">
        <v>178</v>
      </c>
      <c r="AR12" s="37">
        <v>1</v>
      </c>
      <c r="AS12" s="7" t="s">
        <v>157</v>
      </c>
      <c r="AT12" s="37">
        <v>2</v>
      </c>
      <c r="AU12" s="5" t="s">
        <v>181</v>
      </c>
      <c r="AV12" s="37">
        <v>4.5</v>
      </c>
      <c r="AW12" s="5" t="s">
        <v>144</v>
      </c>
      <c r="AX12" s="37">
        <v>4</v>
      </c>
      <c r="AY12" s="5" t="s">
        <v>140</v>
      </c>
      <c r="AZ12" s="37">
        <v>4</v>
      </c>
      <c r="BA12" s="5" t="s">
        <v>155</v>
      </c>
      <c r="BB12" s="37">
        <v>2.5</v>
      </c>
      <c r="BC12" s="8" t="s">
        <v>154</v>
      </c>
      <c r="BD12" s="37">
        <v>4</v>
      </c>
      <c r="BE12" s="7" t="s">
        <v>161</v>
      </c>
      <c r="BF12" s="37">
        <v>1</v>
      </c>
      <c r="BG12" s="7" t="s">
        <v>178</v>
      </c>
      <c r="BH12" s="37">
        <v>2</v>
      </c>
      <c r="BI12" s="7" t="s">
        <v>175</v>
      </c>
      <c r="BJ12" s="37">
        <v>1</v>
      </c>
      <c r="BK12" s="7" t="s">
        <v>176</v>
      </c>
      <c r="BL12" s="37">
        <v>4</v>
      </c>
      <c r="BM12" s="9" t="s">
        <v>130</v>
      </c>
      <c r="BN12" s="37">
        <v>2</v>
      </c>
      <c r="BO12" s="9" t="s">
        <v>109</v>
      </c>
      <c r="BP12" s="37">
        <v>3</v>
      </c>
      <c r="BQ12" s="8" t="s">
        <v>155</v>
      </c>
      <c r="BR12" s="37">
        <v>3</v>
      </c>
      <c r="BS12" s="7" t="s">
        <v>143</v>
      </c>
      <c r="BT12" s="37">
        <v>2.5</v>
      </c>
      <c r="BU12" s="7" t="s">
        <v>180</v>
      </c>
      <c r="BV12" s="37">
        <v>2</v>
      </c>
      <c r="BW12" s="9" t="s">
        <v>125</v>
      </c>
      <c r="BX12" s="37">
        <v>3.5</v>
      </c>
      <c r="BY12" s="9" t="s">
        <v>130</v>
      </c>
      <c r="BZ12" s="37">
        <v>3</v>
      </c>
      <c r="CA12" s="5" t="s">
        <v>140</v>
      </c>
      <c r="CB12" s="37">
        <v>3</v>
      </c>
      <c r="CC12" s="7" t="s">
        <v>158</v>
      </c>
      <c r="CD12" s="37">
        <v>1</v>
      </c>
      <c r="CE12" s="7" t="s">
        <v>164</v>
      </c>
      <c r="CF12" s="37">
        <v>3</v>
      </c>
      <c r="CG12" s="5" t="s">
        <v>175</v>
      </c>
      <c r="CH12" s="37">
        <v>1</v>
      </c>
      <c r="CI12" s="5" t="s">
        <v>158</v>
      </c>
      <c r="CJ12" s="37">
        <v>2</v>
      </c>
      <c r="CK12" s="5" t="s">
        <v>140</v>
      </c>
      <c r="CL12" s="37">
        <v>3</v>
      </c>
      <c r="CM12" s="37" t="s">
        <v>164</v>
      </c>
      <c r="CN12" s="37">
        <v>2</v>
      </c>
      <c r="CO12" s="37" t="s">
        <v>164</v>
      </c>
      <c r="CP12" s="37">
        <v>3</v>
      </c>
      <c r="CQ12" s="37" t="s">
        <v>175</v>
      </c>
      <c r="CR12" s="37">
        <v>3</v>
      </c>
      <c r="CS12" s="37">
        <v>86</v>
      </c>
      <c r="CT12" s="37">
        <v>2</v>
      </c>
      <c r="CU12" s="37" t="s">
        <v>165</v>
      </c>
      <c r="CV12" s="3">
        <v>1</v>
      </c>
      <c r="CW12" s="3">
        <f t="shared" si="0"/>
        <v>10220.5</v>
      </c>
      <c r="CX12" s="3">
        <f t="shared" si="1"/>
        <v>127</v>
      </c>
      <c r="CY12" s="3">
        <f t="shared" si="2"/>
        <v>80.476377952755911</v>
      </c>
    </row>
    <row r="13" spans="1:104">
      <c r="A13" s="4">
        <v>2016010141</v>
      </c>
      <c r="B13" s="4" t="s">
        <v>14</v>
      </c>
      <c r="C13" s="5" t="s">
        <v>147</v>
      </c>
      <c r="D13" s="37">
        <v>6</v>
      </c>
      <c r="E13" s="5" t="s">
        <v>138</v>
      </c>
      <c r="F13" s="37">
        <v>4</v>
      </c>
      <c r="G13" s="5" t="s">
        <v>138</v>
      </c>
      <c r="H13" s="37">
        <v>2</v>
      </c>
      <c r="I13" s="5" t="s">
        <v>161</v>
      </c>
      <c r="J13" s="37">
        <v>2</v>
      </c>
      <c r="K13" s="5" t="s">
        <v>142</v>
      </c>
      <c r="L13" s="37">
        <v>1</v>
      </c>
      <c r="M13" s="5" t="s">
        <v>163</v>
      </c>
      <c r="N13" s="37">
        <v>4</v>
      </c>
      <c r="O13" s="5" t="s">
        <v>140</v>
      </c>
      <c r="P13" s="37">
        <v>2</v>
      </c>
      <c r="Q13" s="5" t="s">
        <v>154</v>
      </c>
      <c r="R13" s="37">
        <v>3</v>
      </c>
      <c r="S13" s="5" t="s">
        <v>164</v>
      </c>
      <c r="T13" s="37">
        <v>5</v>
      </c>
      <c r="U13" s="5" t="s">
        <v>138</v>
      </c>
      <c r="V13" s="37">
        <v>1</v>
      </c>
      <c r="W13" s="5" t="s">
        <v>157</v>
      </c>
      <c r="X13" s="37">
        <v>4</v>
      </c>
      <c r="Y13" s="7" t="s">
        <v>141</v>
      </c>
      <c r="Z13" s="37">
        <v>3</v>
      </c>
      <c r="AA13" s="7" t="s">
        <v>140</v>
      </c>
      <c r="AB13" s="37">
        <v>2</v>
      </c>
      <c r="AC13" s="7" t="s">
        <v>147</v>
      </c>
      <c r="AD13" s="37">
        <v>2</v>
      </c>
      <c r="AE13" s="7" t="s">
        <v>157</v>
      </c>
      <c r="AF13" s="37">
        <v>2</v>
      </c>
      <c r="AG13" s="7" t="s">
        <v>161</v>
      </c>
      <c r="AH13" s="37">
        <v>1</v>
      </c>
      <c r="AI13" s="7" t="s">
        <v>151</v>
      </c>
      <c r="AJ13" s="37">
        <v>3</v>
      </c>
      <c r="AK13" s="7" t="s">
        <v>154</v>
      </c>
      <c r="AL13" s="37">
        <v>1.5</v>
      </c>
      <c r="AM13" s="7" t="s">
        <v>138</v>
      </c>
      <c r="AN13" s="37">
        <v>2</v>
      </c>
      <c r="AO13" s="7" t="s">
        <v>157</v>
      </c>
      <c r="AP13" s="37">
        <v>3.5</v>
      </c>
      <c r="AQ13" s="7" t="s">
        <v>156</v>
      </c>
      <c r="AR13" s="37">
        <v>1</v>
      </c>
      <c r="AS13" s="7" t="s">
        <v>157</v>
      </c>
      <c r="AT13" s="37">
        <v>2</v>
      </c>
      <c r="AU13" s="5" t="s">
        <v>143</v>
      </c>
      <c r="AV13" s="37">
        <v>4.5</v>
      </c>
      <c r="AW13" s="5" t="s">
        <v>145</v>
      </c>
      <c r="AX13" s="37">
        <v>4</v>
      </c>
      <c r="AY13" s="5" t="s">
        <v>159</v>
      </c>
      <c r="AZ13" s="37">
        <v>4</v>
      </c>
      <c r="BA13" s="5" t="s">
        <v>178</v>
      </c>
      <c r="BB13" s="37">
        <v>2.5</v>
      </c>
      <c r="BC13" s="8" t="s">
        <v>150</v>
      </c>
      <c r="BD13" s="37">
        <v>4</v>
      </c>
      <c r="BE13" s="7" t="s">
        <v>154</v>
      </c>
      <c r="BF13" s="37">
        <v>1</v>
      </c>
      <c r="BG13" s="7" t="s">
        <v>156</v>
      </c>
      <c r="BH13" s="37">
        <v>2</v>
      </c>
      <c r="BI13" s="7" t="s">
        <v>161</v>
      </c>
      <c r="BJ13" s="37">
        <v>1</v>
      </c>
      <c r="BK13" s="7" t="s">
        <v>171</v>
      </c>
      <c r="BL13" s="37">
        <v>4</v>
      </c>
      <c r="BM13" s="9" t="s">
        <v>136</v>
      </c>
      <c r="BN13" s="37">
        <v>2</v>
      </c>
      <c r="BO13" s="9" t="s">
        <v>113</v>
      </c>
      <c r="BP13" s="37">
        <v>3</v>
      </c>
      <c r="BQ13" s="8" t="s">
        <v>155</v>
      </c>
      <c r="BR13" s="37">
        <v>3</v>
      </c>
      <c r="BS13" s="7" t="s">
        <v>178</v>
      </c>
      <c r="BT13" s="37">
        <v>2.5</v>
      </c>
      <c r="BU13" s="7" t="s">
        <v>176</v>
      </c>
      <c r="BV13" s="37">
        <v>2</v>
      </c>
      <c r="BW13" s="9" t="s">
        <v>112</v>
      </c>
      <c r="BX13" s="37">
        <v>3.5</v>
      </c>
      <c r="BY13" s="9" t="s">
        <v>125</v>
      </c>
      <c r="BZ13" s="37">
        <v>3</v>
      </c>
      <c r="CA13" s="5" t="s">
        <v>155</v>
      </c>
      <c r="CB13" s="37">
        <v>3</v>
      </c>
      <c r="CC13" s="7" t="s">
        <v>164</v>
      </c>
      <c r="CD13" s="37">
        <v>1</v>
      </c>
      <c r="CE13" s="7" t="s">
        <v>159</v>
      </c>
      <c r="CF13" s="37">
        <v>3</v>
      </c>
      <c r="CG13" s="5" t="s">
        <v>150</v>
      </c>
      <c r="CH13" s="37">
        <v>1</v>
      </c>
      <c r="CI13" s="5" t="s">
        <v>156</v>
      </c>
      <c r="CJ13" s="37">
        <v>2</v>
      </c>
      <c r="CK13" s="5" t="s">
        <v>155</v>
      </c>
      <c r="CL13" s="37">
        <v>3</v>
      </c>
      <c r="CM13" s="37" t="s">
        <v>165</v>
      </c>
      <c r="CN13" s="37">
        <v>2</v>
      </c>
      <c r="CO13" s="37" t="s">
        <v>156</v>
      </c>
      <c r="CP13" s="37">
        <v>3</v>
      </c>
      <c r="CQ13" s="37" t="s">
        <v>164</v>
      </c>
      <c r="CR13" s="37">
        <v>3</v>
      </c>
      <c r="CS13" s="37">
        <v>87</v>
      </c>
      <c r="CT13" s="37">
        <v>2</v>
      </c>
      <c r="CU13" s="37" t="s">
        <v>155</v>
      </c>
      <c r="CV13" s="3">
        <v>1</v>
      </c>
      <c r="CW13" s="3">
        <f t="shared" si="0"/>
        <v>10859</v>
      </c>
      <c r="CX13" s="3">
        <f t="shared" si="1"/>
        <v>127</v>
      </c>
      <c r="CY13" s="3">
        <f t="shared" si="2"/>
        <v>85.503937007874015</v>
      </c>
    </row>
    <row r="14" spans="1:104">
      <c r="A14" s="4">
        <v>2016010143</v>
      </c>
      <c r="B14" s="4" t="s">
        <v>44</v>
      </c>
      <c r="C14" s="5" t="s">
        <v>170</v>
      </c>
      <c r="D14" s="37">
        <v>6</v>
      </c>
      <c r="E14" s="12" t="s">
        <v>146</v>
      </c>
      <c r="F14" s="37">
        <v>4</v>
      </c>
      <c r="G14" s="5" t="s">
        <v>179</v>
      </c>
      <c r="H14" s="37">
        <v>2</v>
      </c>
      <c r="I14" s="5" t="s">
        <v>139</v>
      </c>
      <c r="J14" s="37">
        <v>2</v>
      </c>
      <c r="K14" s="5" t="s">
        <v>139</v>
      </c>
      <c r="L14" s="37">
        <v>1</v>
      </c>
      <c r="M14" s="5" t="s">
        <v>162</v>
      </c>
      <c r="N14" s="37">
        <v>4</v>
      </c>
      <c r="O14" s="5" t="s">
        <v>179</v>
      </c>
      <c r="P14" s="37">
        <v>2</v>
      </c>
      <c r="Q14" s="5" t="s">
        <v>160</v>
      </c>
      <c r="R14" s="37">
        <v>3</v>
      </c>
      <c r="S14" s="5" t="s">
        <v>152</v>
      </c>
      <c r="T14" s="37">
        <v>5</v>
      </c>
      <c r="U14" s="5" t="s">
        <v>154</v>
      </c>
      <c r="V14" s="37">
        <v>1</v>
      </c>
      <c r="W14" s="5" t="s">
        <v>171</v>
      </c>
      <c r="X14" s="37">
        <v>4</v>
      </c>
      <c r="Y14" s="7" t="s">
        <v>148</v>
      </c>
      <c r="Z14" s="37">
        <v>3</v>
      </c>
      <c r="AA14" s="7" t="s">
        <v>142</v>
      </c>
      <c r="AB14" s="37">
        <v>2</v>
      </c>
      <c r="AC14" s="7" t="s">
        <v>146</v>
      </c>
      <c r="AD14" s="37">
        <v>2</v>
      </c>
      <c r="AE14" s="7" t="s">
        <v>167</v>
      </c>
      <c r="AF14" s="37">
        <v>2</v>
      </c>
      <c r="AG14" s="7">
        <v>77</v>
      </c>
      <c r="AH14" s="37">
        <v>1</v>
      </c>
      <c r="AI14" s="7" t="s">
        <v>161</v>
      </c>
      <c r="AJ14" s="7">
        <v>3</v>
      </c>
      <c r="AK14" s="7" t="s">
        <v>241</v>
      </c>
      <c r="AL14" s="37">
        <v>1.5</v>
      </c>
      <c r="AM14" s="7" t="s">
        <v>171</v>
      </c>
      <c r="AN14" s="37">
        <v>2</v>
      </c>
      <c r="AO14" s="7" t="s">
        <v>162</v>
      </c>
      <c r="AP14" s="37">
        <v>3.5</v>
      </c>
      <c r="AQ14" s="7" t="s">
        <v>155</v>
      </c>
      <c r="AR14" s="37">
        <v>1</v>
      </c>
      <c r="AS14" s="7" t="s">
        <v>153</v>
      </c>
      <c r="AT14" s="37">
        <v>2</v>
      </c>
      <c r="AU14" s="12" t="s">
        <v>146</v>
      </c>
      <c r="AV14" s="37">
        <v>4.5</v>
      </c>
      <c r="AW14" s="12" t="s">
        <v>146</v>
      </c>
      <c r="AX14" s="37">
        <v>4</v>
      </c>
      <c r="AY14" s="5" t="s">
        <v>142</v>
      </c>
      <c r="AZ14" s="37">
        <v>4</v>
      </c>
      <c r="BA14" s="5" t="s">
        <v>149</v>
      </c>
      <c r="BB14" s="37">
        <v>2.5</v>
      </c>
      <c r="BC14" s="8" t="s">
        <v>146</v>
      </c>
      <c r="BD14" s="37">
        <v>4</v>
      </c>
      <c r="BE14" s="7" t="s">
        <v>150</v>
      </c>
      <c r="BF14" s="37">
        <v>1</v>
      </c>
      <c r="BG14" s="7" t="s">
        <v>142</v>
      </c>
      <c r="BH14" s="37">
        <v>2</v>
      </c>
      <c r="BI14" s="7" t="s">
        <v>179</v>
      </c>
      <c r="BJ14" s="37">
        <v>1</v>
      </c>
      <c r="BK14" s="13" t="s">
        <v>196</v>
      </c>
      <c r="BL14" s="37">
        <v>4</v>
      </c>
      <c r="BM14" s="9" t="s">
        <v>117</v>
      </c>
      <c r="BN14" s="37">
        <v>2</v>
      </c>
      <c r="BO14" s="9" t="s">
        <v>114</v>
      </c>
      <c r="BP14" s="37">
        <v>3</v>
      </c>
      <c r="BQ14" s="8" t="s">
        <v>175</v>
      </c>
      <c r="BR14" s="37">
        <v>3</v>
      </c>
      <c r="BS14" s="7" t="s">
        <v>141</v>
      </c>
      <c r="BT14" s="37">
        <v>2.5</v>
      </c>
      <c r="BU14" s="13" t="s">
        <v>189</v>
      </c>
      <c r="BV14" s="37">
        <v>2</v>
      </c>
      <c r="BW14" s="9">
        <v>60</v>
      </c>
      <c r="BX14" s="37">
        <v>3.5</v>
      </c>
      <c r="BY14" s="9">
        <v>60</v>
      </c>
      <c r="BZ14" s="37">
        <v>3</v>
      </c>
      <c r="CA14" s="5" t="s">
        <v>141</v>
      </c>
      <c r="CB14" s="37">
        <v>3</v>
      </c>
      <c r="CC14" s="7" t="s">
        <v>178</v>
      </c>
      <c r="CD14" s="37">
        <v>1</v>
      </c>
      <c r="CE14" s="7" t="s">
        <v>157</v>
      </c>
      <c r="CF14" s="37">
        <v>3</v>
      </c>
      <c r="CG14" s="5" t="s">
        <v>161</v>
      </c>
      <c r="CH14" s="37">
        <v>1</v>
      </c>
      <c r="CI14" s="5" t="s">
        <v>156</v>
      </c>
      <c r="CJ14" s="37">
        <v>2</v>
      </c>
      <c r="CK14" s="5" t="s">
        <v>162</v>
      </c>
      <c r="CL14" s="37">
        <v>3</v>
      </c>
      <c r="CM14" s="37" t="s">
        <v>141</v>
      </c>
      <c r="CN14" s="37">
        <v>2</v>
      </c>
      <c r="CO14" s="37" t="s">
        <v>172</v>
      </c>
      <c r="CP14" s="37">
        <v>3</v>
      </c>
      <c r="CQ14" s="37" t="s">
        <v>160</v>
      </c>
      <c r="CR14" s="37">
        <v>3</v>
      </c>
      <c r="CS14" s="37">
        <v>83</v>
      </c>
      <c r="CT14" s="37">
        <v>2</v>
      </c>
      <c r="CU14" s="37" t="s">
        <v>181</v>
      </c>
      <c r="CV14" s="3">
        <v>1</v>
      </c>
      <c r="CW14" s="3">
        <f t="shared" si="0"/>
        <v>8530.1</v>
      </c>
      <c r="CX14" s="3">
        <f t="shared" si="1"/>
        <v>127</v>
      </c>
      <c r="CY14" s="3">
        <f t="shared" si="2"/>
        <v>67.166141732283464</v>
      </c>
    </row>
    <row r="15" spans="1:104">
      <c r="A15" s="4">
        <v>2016010144</v>
      </c>
      <c r="B15" s="4" t="s">
        <v>43</v>
      </c>
      <c r="C15" s="5" t="s">
        <v>171</v>
      </c>
      <c r="D15" s="37">
        <v>6</v>
      </c>
      <c r="E15" s="5" t="s">
        <v>146</v>
      </c>
      <c r="F15" s="37">
        <v>4</v>
      </c>
      <c r="G15" s="5" t="s">
        <v>141</v>
      </c>
      <c r="H15" s="37">
        <v>2</v>
      </c>
      <c r="I15" s="5" t="s">
        <v>143</v>
      </c>
      <c r="J15" s="37">
        <v>2</v>
      </c>
      <c r="K15" s="5" t="s">
        <v>153</v>
      </c>
      <c r="L15" s="37">
        <v>1</v>
      </c>
      <c r="M15" s="5" t="s">
        <v>142</v>
      </c>
      <c r="N15" s="37">
        <v>4</v>
      </c>
      <c r="O15" s="5" t="s">
        <v>150</v>
      </c>
      <c r="P15" s="37">
        <v>2</v>
      </c>
      <c r="Q15" s="5" t="s">
        <v>178</v>
      </c>
      <c r="R15" s="37">
        <v>3</v>
      </c>
      <c r="S15" s="5" t="s">
        <v>146</v>
      </c>
      <c r="T15" s="37">
        <v>5</v>
      </c>
      <c r="U15" s="5" t="s">
        <v>139</v>
      </c>
      <c r="V15" s="37">
        <v>1</v>
      </c>
      <c r="W15" s="5" t="s">
        <v>139</v>
      </c>
      <c r="X15" s="37">
        <v>4</v>
      </c>
      <c r="Y15" s="7" t="s">
        <v>162</v>
      </c>
      <c r="Z15" s="37">
        <v>3</v>
      </c>
      <c r="AA15" s="13" t="s">
        <v>169</v>
      </c>
      <c r="AB15" s="37">
        <v>2</v>
      </c>
      <c r="AC15" s="7" t="s">
        <v>146</v>
      </c>
      <c r="AD15" s="37">
        <v>2</v>
      </c>
      <c r="AE15" s="7" t="s">
        <v>179</v>
      </c>
      <c r="AF15" s="37">
        <v>2</v>
      </c>
      <c r="AG15" s="7" t="s">
        <v>163</v>
      </c>
      <c r="AH15" s="37">
        <v>1</v>
      </c>
      <c r="AI15" s="7" t="s">
        <v>157</v>
      </c>
      <c r="AJ15" s="7">
        <v>3</v>
      </c>
      <c r="AK15" s="7" t="s">
        <v>242</v>
      </c>
      <c r="AL15" s="37">
        <v>1.5</v>
      </c>
      <c r="AM15" s="7" t="s">
        <v>142</v>
      </c>
      <c r="AN15" s="37">
        <v>2</v>
      </c>
      <c r="AO15" s="7" t="s">
        <v>151</v>
      </c>
      <c r="AP15" s="37">
        <v>3.5</v>
      </c>
      <c r="AQ15" s="7">
        <v>65</v>
      </c>
      <c r="AR15" s="37">
        <v>1</v>
      </c>
      <c r="AS15" s="7" t="s">
        <v>179</v>
      </c>
      <c r="AT15" s="37">
        <v>2</v>
      </c>
      <c r="AU15" s="5" t="s">
        <v>162</v>
      </c>
      <c r="AV15" s="37">
        <v>4.5</v>
      </c>
      <c r="AW15" s="5" t="s">
        <v>147</v>
      </c>
      <c r="AX15" s="37">
        <v>4</v>
      </c>
      <c r="AY15" s="5" t="s">
        <v>160</v>
      </c>
      <c r="AZ15" s="37">
        <v>4</v>
      </c>
      <c r="BA15" s="5" t="s">
        <v>150</v>
      </c>
      <c r="BB15" s="37">
        <v>2.5</v>
      </c>
      <c r="BC15" s="8" t="s">
        <v>162</v>
      </c>
      <c r="BD15" s="37">
        <v>4</v>
      </c>
      <c r="BE15" s="7" t="s">
        <v>154</v>
      </c>
      <c r="BF15" s="37">
        <v>1</v>
      </c>
      <c r="BG15" s="7" t="s">
        <v>180</v>
      </c>
      <c r="BH15" s="37">
        <v>2</v>
      </c>
      <c r="BI15" s="7" t="s">
        <v>154</v>
      </c>
      <c r="BJ15" s="37">
        <v>1</v>
      </c>
      <c r="BK15" s="13" t="s">
        <v>193</v>
      </c>
      <c r="BL15" s="37">
        <v>4</v>
      </c>
      <c r="BM15" s="9" t="s">
        <v>108</v>
      </c>
      <c r="BN15" s="37">
        <v>2</v>
      </c>
      <c r="BO15" s="9" t="s">
        <v>115</v>
      </c>
      <c r="BP15" s="37">
        <v>3</v>
      </c>
      <c r="BQ15" s="8" t="s">
        <v>157</v>
      </c>
      <c r="BR15" s="37">
        <v>3</v>
      </c>
      <c r="BS15" s="7" t="s">
        <v>180</v>
      </c>
      <c r="BT15" s="37">
        <v>2.5</v>
      </c>
      <c r="BU15" s="7" t="s">
        <v>162</v>
      </c>
      <c r="BV15" s="37">
        <v>2</v>
      </c>
      <c r="BW15" s="9">
        <v>60</v>
      </c>
      <c r="BX15" s="37">
        <v>3.5</v>
      </c>
      <c r="BY15" s="9" t="s">
        <v>108</v>
      </c>
      <c r="BZ15" s="37">
        <v>3</v>
      </c>
      <c r="CA15" s="5" t="s">
        <v>139</v>
      </c>
      <c r="CB15" s="37">
        <v>3</v>
      </c>
      <c r="CC15" s="7" t="s">
        <v>161</v>
      </c>
      <c r="CD15" s="37">
        <v>1</v>
      </c>
      <c r="CE15" s="7" t="s">
        <v>145</v>
      </c>
      <c r="CF15" s="37">
        <v>3</v>
      </c>
      <c r="CG15" s="5" t="s">
        <v>161</v>
      </c>
      <c r="CH15" s="37">
        <v>1</v>
      </c>
      <c r="CI15" s="5" t="s">
        <v>150</v>
      </c>
      <c r="CJ15" s="37">
        <v>2</v>
      </c>
      <c r="CK15" s="5" t="s">
        <v>176</v>
      </c>
      <c r="CL15" s="37">
        <v>3</v>
      </c>
      <c r="CM15" s="37" t="s">
        <v>157</v>
      </c>
      <c r="CN15" s="37">
        <v>2</v>
      </c>
      <c r="CO15" s="37" t="s">
        <v>148</v>
      </c>
      <c r="CP15" s="37">
        <v>3</v>
      </c>
      <c r="CQ15" s="37" t="s">
        <v>150</v>
      </c>
      <c r="CR15" s="37">
        <v>3</v>
      </c>
      <c r="CS15" s="37">
        <v>80</v>
      </c>
      <c r="CT15" s="37">
        <v>2</v>
      </c>
      <c r="CU15" s="37" t="s">
        <v>141</v>
      </c>
      <c r="CV15" s="3">
        <v>1</v>
      </c>
      <c r="CW15" s="3">
        <f t="shared" si="0"/>
        <v>9110.9500000000007</v>
      </c>
      <c r="CX15" s="3">
        <f t="shared" si="1"/>
        <v>127</v>
      </c>
      <c r="CY15" s="3">
        <f t="shared" si="2"/>
        <v>71.739763779527564</v>
      </c>
    </row>
    <row r="16" spans="1:104">
      <c r="A16" s="4">
        <v>2016010145</v>
      </c>
      <c r="B16" s="4" t="s">
        <v>39</v>
      </c>
      <c r="C16" s="5" t="s">
        <v>167</v>
      </c>
      <c r="D16" s="37">
        <v>6</v>
      </c>
      <c r="E16" s="5" t="s">
        <v>160</v>
      </c>
      <c r="F16" s="37">
        <v>4</v>
      </c>
      <c r="G16" s="5" t="s">
        <v>184</v>
      </c>
      <c r="H16" s="37">
        <v>2</v>
      </c>
      <c r="I16" s="5" t="s">
        <v>163</v>
      </c>
      <c r="J16" s="37">
        <v>2</v>
      </c>
      <c r="K16" s="5" t="s">
        <v>147</v>
      </c>
      <c r="L16" s="37">
        <v>1</v>
      </c>
      <c r="M16" s="5" t="s">
        <v>142</v>
      </c>
      <c r="N16" s="37">
        <v>4</v>
      </c>
      <c r="O16" s="5" t="s">
        <v>142</v>
      </c>
      <c r="P16" s="37">
        <v>2</v>
      </c>
      <c r="Q16" s="5" t="s">
        <v>144</v>
      </c>
      <c r="R16" s="37">
        <v>3</v>
      </c>
      <c r="S16" s="5" t="s">
        <v>176</v>
      </c>
      <c r="T16" s="37">
        <v>5</v>
      </c>
      <c r="U16" s="5" t="s">
        <v>140</v>
      </c>
      <c r="V16" s="37">
        <v>1</v>
      </c>
      <c r="W16" s="5" t="s">
        <v>148</v>
      </c>
      <c r="X16" s="37">
        <v>4</v>
      </c>
      <c r="Y16" s="7" t="s">
        <v>146</v>
      </c>
      <c r="Z16" s="37">
        <v>3</v>
      </c>
      <c r="AA16" s="7" t="s">
        <v>139</v>
      </c>
      <c r="AB16" s="37">
        <v>2</v>
      </c>
      <c r="AC16" s="7" t="s">
        <v>171</v>
      </c>
      <c r="AD16" s="37">
        <v>2</v>
      </c>
      <c r="AE16" s="7" t="s">
        <v>146</v>
      </c>
      <c r="AF16" s="37">
        <v>2</v>
      </c>
      <c r="AG16" s="7" t="s">
        <v>140</v>
      </c>
      <c r="AH16" s="37">
        <v>1</v>
      </c>
      <c r="AI16" s="13" t="s">
        <v>194</v>
      </c>
      <c r="AJ16" s="7">
        <v>3</v>
      </c>
      <c r="AK16" s="7" t="s">
        <v>243</v>
      </c>
      <c r="AL16" s="37">
        <v>1.5</v>
      </c>
      <c r="AM16" s="7" t="s">
        <v>166</v>
      </c>
      <c r="AN16" s="37">
        <v>2</v>
      </c>
      <c r="AO16" s="13" t="s">
        <v>194</v>
      </c>
      <c r="AP16" s="37">
        <v>3.5</v>
      </c>
      <c r="AQ16" s="7" t="s">
        <v>175</v>
      </c>
      <c r="AR16" s="37">
        <v>1</v>
      </c>
      <c r="AS16" s="7" t="s">
        <v>141</v>
      </c>
      <c r="AT16" s="37">
        <v>2</v>
      </c>
      <c r="AU16" s="5" t="s">
        <v>171</v>
      </c>
      <c r="AV16" s="37">
        <v>4.5</v>
      </c>
      <c r="AW16" s="5" t="s">
        <v>148</v>
      </c>
      <c r="AX16" s="37">
        <v>4</v>
      </c>
      <c r="AY16" s="5" t="s">
        <v>138</v>
      </c>
      <c r="AZ16" s="37">
        <v>4</v>
      </c>
      <c r="BA16" s="5" t="s">
        <v>179</v>
      </c>
      <c r="BB16" s="37">
        <v>2.5</v>
      </c>
      <c r="BC16" s="10" t="s">
        <v>196</v>
      </c>
      <c r="BD16" s="37">
        <v>4</v>
      </c>
      <c r="BE16" s="7" t="s">
        <v>141</v>
      </c>
      <c r="BF16" s="37">
        <v>1</v>
      </c>
      <c r="BG16" s="7" t="s">
        <v>150</v>
      </c>
      <c r="BH16" s="37">
        <v>2</v>
      </c>
      <c r="BI16" s="7" t="s">
        <v>141</v>
      </c>
      <c r="BJ16" s="37">
        <v>1</v>
      </c>
      <c r="BK16" s="13" t="s">
        <v>197</v>
      </c>
      <c r="BL16" s="37">
        <v>4</v>
      </c>
      <c r="BM16" s="9" t="s">
        <v>108</v>
      </c>
      <c r="BN16" s="37">
        <v>2</v>
      </c>
      <c r="BO16" s="9" t="s">
        <v>116</v>
      </c>
      <c r="BP16" s="37">
        <v>3</v>
      </c>
      <c r="BQ16" s="8" t="s">
        <v>141</v>
      </c>
      <c r="BR16" s="37">
        <v>3</v>
      </c>
      <c r="BS16" s="7" t="s">
        <v>142</v>
      </c>
      <c r="BT16" s="37">
        <v>2.5</v>
      </c>
      <c r="BU16" s="13" t="s">
        <v>190</v>
      </c>
      <c r="BV16" s="37">
        <v>2</v>
      </c>
      <c r="BW16" s="9">
        <v>60</v>
      </c>
      <c r="BX16" s="37">
        <v>3.5</v>
      </c>
      <c r="BY16" s="9" t="s">
        <v>128</v>
      </c>
      <c r="BZ16" s="37">
        <v>3</v>
      </c>
      <c r="CA16" s="5" t="s">
        <v>148</v>
      </c>
      <c r="CB16" s="37">
        <v>3</v>
      </c>
      <c r="CC16" s="7" t="s">
        <v>157</v>
      </c>
      <c r="CD16" s="37">
        <v>1</v>
      </c>
      <c r="CE16" s="7" t="s">
        <v>145</v>
      </c>
      <c r="CF16" s="37">
        <v>3</v>
      </c>
      <c r="CG16" s="5" t="s">
        <v>184</v>
      </c>
      <c r="CH16" s="37">
        <v>1</v>
      </c>
      <c r="CI16" s="5" t="s">
        <v>165</v>
      </c>
      <c r="CJ16" s="37">
        <v>2</v>
      </c>
      <c r="CK16" s="5" t="s">
        <v>148</v>
      </c>
      <c r="CL16" s="37">
        <v>3</v>
      </c>
      <c r="CM16" s="37" t="s">
        <v>160</v>
      </c>
      <c r="CN16" s="37">
        <v>2</v>
      </c>
      <c r="CO16" s="37" t="s">
        <v>171</v>
      </c>
      <c r="CP16" s="37">
        <v>3</v>
      </c>
      <c r="CQ16" s="37" t="s">
        <v>144</v>
      </c>
      <c r="CR16" s="37">
        <v>3</v>
      </c>
      <c r="CS16" s="37">
        <v>78</v>
      </c>
      <c r="CT16" s="37">
        <v>2</v>
      </c>
      <c r="CU16" s="37" t="s">
        <v>167</v>
      </c>
      <c r="CV16" s="3">
        <v>1</v>
      </c>
      <c r="CW16" s="3">
        <f t="shared" si="0"/>
        <v>8505.85</v>
      </c>
      <c r="CX16" s="3">
        <f t="shared" si="1"/>
        <v>127</v>
      </c>
      <c r="CY16" s="3">
        <f t="shared" si="2"/>
        <v>66.975196850393701</v>
      </c>
    </row>
    <row r="17" spans="1:103">
      <c r="A17" s="4">
        <v>2016010146</v>
      </c>
      <c r="B17" s="4" t="s">
        <v>47</v>
      </c>
      <c r="C17" s="5" t="s">
        <v>173</v>
      </c>
      <c r="D17" s="37">
        <v>6</v>
      </c>
      <c r="E17" s="12" t="s">
        <v>146</v>
      </c>
      <c r="F17" s="37">
        <v>4</v>
      </c>
      <c r="G17" s="5" t="s">
        <v>154</v>
      </c>
      <c r="H17" s="37">
        <v>2</v>
      </c>
      <c r="I17" s="5" t="s">
        <v>150</v>
      </c>
      <c r="J17" s="37">
        <v>2</v>
      </c>
      <c r="K17" s="5" t="s">
        <v>181</v>
      </c>
      <c r="L17" s="37">
        <v>1</v>
      </c>
      <c r="M17" s="5" t="s">
        <v>144</v>
      </c>
      <c r="N17" s="37">
        <v>4</v>
      </c>
      <c r="O17" s="5" t="s">
        <v>154</v>
      </c>
      <c r="P17" s="37">
        <v>2</v>
      </c>
      <c r="Q17" s="5" t="s">
        <v>151</v>
      </c>
      <c r="R17" s="37">
        <v>3</v>
      </c>
      <c r="S17" s="5" t="s">
        <v>172</v>
      </c>
      <c r="T17" s="37">
        <v>5</v>
      </c>
      <c r="U17" s="5" t="s">
        <v>180</v>
      </c>
      <c r="V17" s="37">
        <v>1</v>
      </c>
      <c r="W17" s="5" t="s">
        <v>153</v>
      </c>
      <c r="X17" s="37">
        <v>4</v>
      </c>
      <c r="Y17" s="7" t="s">
        <v>148</v>
      </c>
      <c r="Z17" s="37">
        <v>3</v>
      </c>
      <c r="AA17" s="7" t="s">
        <v>166</v>
      </c>
      <c r="AB17" s="37">
        <v>2</v>
      </c>
      <c r="AC17" s="7" t="s">
        <v>148</v>
      </c>
      <c r="AD17" s="37">
        <v>2</v>
      </c>
      <c r="AE17" s="7" t="s">
        <v>144</v>
      </c>
      <c r="AF17" s="37">
        <v>2</v>
      </c>
      <c r="AG17" s="7" t="s">
        <v>163</v>
      </c>
      <c r="AH17" s="37">
        <v>1</v>
      </c>
      <c r="AI17" s="7" t="s">
        <v>139</v>
      </c>
      <c r="AJ17" s="7">
        <v>3</v>
      </c>
      <c r="AK17" s="7" t="s">
        <v>244</v>
      </c>
      <c r="AL17" s="37">
        <v>1.5</v>
      </c>
      <c r="AM17" s="7" t="s">
        <v>146</v>
      </c>
      <c r="AN17" s="37">
        <v>2</v>
      </c>
      <c r="AO17" s="7" t="s">
        <v>167</v>
      </c>
      <c r="AP17" s="37">
        <v>3.5</v>
      </c>
      <c r="AQ17" s="7" t="s">
        <v>160</v>
      </c>
      <c r="AR17" s="37">
        <v>1</v>
      </c>
      <c r="AS17" s="7" t="s">
        <v>142</v>
      </c>
      <c r="AT17" s="37">
        <v>2</v>
      </c>
      <c r="AU17" s="5" t="s">
        <v>146</v>
      </c>
      <c r="AV17" s="37">
        <v>4.5</v>
      </c>
      <c r="AW17" s="5" t="s">
        <v>146</v>
      </c>
      <c r="AX17" s="37">
        <v>4</v>
      </c>
      <c r="AY17" s="5" t="s">
        <v>150</v>
      </c>
      <c r="AZ17" s="37">
        <v>4</v>
      </c>
      <c r="BA17" s="5" t="s">
        <v>142</v>
      </c>
      <c r="BB17" s="37">
        <v>2.5</v>
      </c>
      <c r="BC17" s="8" t="s">
        <v>167</v>
      </c>
      <c r="BD17" s="37">
        <v>4</v>
      </c>
      <c r="BE17" s="7" t="s">
        <v>150</v>
      </c>
      <c r="BF17" s="37">
        <v>1</v>
      </c>
      <c r="BG17" s="7" t="s">
        <v>145</v>
      </c>
      <c r="BH17" s="37">
        <v>2</v>
      </c>
      <c r="BI17" s="7" t="s">
        <v>147</v>
      </c>
      <c r="BJ17" s="37">
        <v>1</v>
      </c>
      <c r="BK17" s="13" t="s">
        <v>190</v>
      </c>
      <c r="BL17" s="37">
        <v>4</v>
      </c>
      <c r="BM17" s="9" t="s">
        <v>135</v>
      </c>
      <c r="BN17" s="37">
        <v>2</v>
      </c>
      <c r="BO17" s="9" t="s">
        <v>117</v>
      </c>
      <c r="BP17" s="37">
        <v>3</v>
      </c>
      <c r="BQ17" s="8" t="s">
        <v>143</v>
      </c>
      <c r="BR17" s="37">
        <v>3</v>
      </c>
      <c r="BS17" s="7" t="s">
        <v>139</v>
      </c>
      <c r="BT17" s="37">
        <v>2.5</v>
      </c>
      <c r="BU17" s="13" t="s">
        <v>183</v>
      </c>
      <c r="BV17" s="37">
        <v>2</v>
      </c>
      <c r="BW17" s="9" t="s">
        <v>118</v>
      </c>
      <c r="BX17" s="37">
        <v>3.5</v>
      </c>
      <c r="BY17" s="9" t="s">
        <v>122</v>
      </c>
      <c r="BZ17" s="37">
        <v>3</v>
      </c>
      <c r="CA17" s="12" t="s">
        <v>166</v>
      </c>
      <c r="CB17" s="37">
        <v>3</v>
      </c>
      <c r="CC17" s="7" t="s">
        <v>147</v>
      </c>
      <c r="CD17" s="37">
        <v>1</v>
      </c>
      <c r="CE17" s="7" t="s">
        <v>175</v>
      </c>
      <c r="CF17" s="37">
        <v>3</v>
      </c>
      <c r="CG17" s="5" t="s">
        <v>175</v>
      </c>
      <c r="CH17" s="37">
        <v>1</v>
      </c>
      <c r="CI17" s="5" t="s">
        <v>145</v>
      </c>
      <c r="CJ17" s="37">
        <v>2</v>
      </c>
      <c r="CK17" s="5" t="s">
        <v>184</v>
      </c>
      <c r="CL17" s="37">
        <v>3</v>
      </c>
      <c r="CM17" s="37" t="s">
        <v>145</v>
      </c>
      <c r="CN17" s="37">
        <v>2</v>
      </c>
      <c r="CO17" s="37" t="s">
        <v>163</v>
      </c>
      <c r="CP17" s="37">
        <v>3</v>
      </c>
      <c r="CQ17" s="37" t="s">
        <v>150</v>
      </c>
      <c r="CR17" s="37">
        <v>3</v>
      </c>
      <c r="CS17" s="37">
        <v>76</v>
      </c>
      <c r="CT17" s="37">
        <v>2</v>
      </c>
      <c r="CU17" s="37" t="s">
        <v>184</v>
      </c>
      <c r="CV17" s="3">
        <v>1</v>
      </c>
      <c r="CW17" s="3">
        <f t="shared" si="0"/>
        <v>8829.9500000000007</v>
      </c>
      <c r="CX17" s="3">
        <f t="shared" si="1"/>
        <v>127</v>
      </c>
      <c r="CY17" s="3">
        <f t="shared" si="2"/>
        <v>69.52716535433072</v>
      </c>
    </row>
    <row r="18" spans="1:103">
      <c r="A18" s="4">
        <v>2016010148</v>
      </c>
      <c r="B18" s="4" t="s">
        <v>49</v>
      </c>
      <c r="C18" s="14" t="s">
        <v>174</v>
      </c>
      <c r="D18" s="37">
        <v>6</v>
      </c>
      <c r="E18" s="14" t="s">
        <v>152</v>
      </c>
      <c r="F18" s="37">
        <v>4</v>
      </c>
      <c r="G18" s="14" t="s">
        <v>139</v>
      </c>
      <c r="H18" s="37">
        <v>2</v>
      </c>
      <c r="I18" s="14" t="s">
        <v>141</v>
      </c>
      <c r="J18" s="37">
        <v>2</v>
      </c>
      <c r="K18" s="14" t="s">
        <v>167</v>
      </c>
      <c r="L18" s="37">
        <v>1</v>
      </c>
      <c r="M18" s="14" t="s">
        <v>146</v>
      </c>
      <c r="N18" s="37">
        <v>4</v>
      </c>
      <c r="O18" s="14" t="s">
        <v>138</v>
      </c>
      <c r="P18" s="37">
        <v>2</v>
      </c>
      <c r="Q18" s="14" t="s">
        <v>171</v>
      </c>
      <c r="R18" s="37">
        <v>3</v>
      </c>
      <c r="S18" s="15" t="s">
        <v>146</v>
      </c>
      <c r="T18" s="37">
        <v>5</v>
      </c>
      <c r="U18" s="14" t="s">
        <v>186</v>
      </c>
      <c r="V18" s="37">
        <v>1</v>
      </c>
      <c r="W18" s="14" t="s">
        <v>146</v>
      </c>
      <c r="X18" s="37">
        <v>4</v>
      </c>
      <c r="Y18" s="7" t="s">
        <v>149</v>
      </c>
      <c r="Z18" s="37">
        <v>3</v>
      </c>
      <c r="AA18" s="7" t="s">
        <v>179</v>
      </c>
      <c r="AB18" s="37">
        <v>2</v>
      </c>
      <c r="AC18" s="7">
        <v>0</v>
      </c>
      <c r="AD18" s="37">
        <v>2</v>
      </c>
      <c r="AE18" s="7" t="s">
        <v>186</v>
      </c>
      <c r="AF18" s="37">
        <v>2</v>
      </c>
      <c r="AG18" s="7" t="s">
        <v>151</v>
      </c>
      <c r="AH18" s="37">
        <v>1</v>
      </c>
      <c r="AI18" s="7" t="s">
        <v>143</v>
      </c>
      <c r="AJ18" s="37">
        <v>3</v>
      </c>
      <c r="AK18" s="7" t="s">
        <v>171</v>
      </c>
      <c r="AL18" s="37">
        <v>1.5</v>
      </c>
      <c r="AM18" s="7" t="s">
        <v>167</v>
      </c>
      <c r="AN18" s="37">
        <v>2</v>
      </c>
      <c r="AO18" s="7" t="s">
        <v>149</v>
      </c>
      <c r="AP18" s="37">
        <v>3.5</v>
      </c>
      <c r="AQ18" s="7" t="s">
        <v>154</v>
      </c>
      <c r="AR18" s="37">
        <v>1</v>
      </c>
      <c r="AS18" s="7" t="s">
        <v>154</v>
      </c>
      <c r="AT18" s="37">
        <v>2</v>
      </c>
      <c r="AU18" s="14" t="s">
        <v>182</v>
      </c>
      <c r="AV18" s="37">
        <v>4.5</v>
      </c>
      <c r="AW18" s="14" t="s">
        <v>149</v>
      </c>
      <c r="AX18" s="37">
        <v>4</v>
      </c>
      <c r="AY18" s="14" t="s">
        <v>161</v>
      </c>
      <c r="AZ18" s="37">
        <v>4</v>
      </c>
      <c r="BA18" s="14" t="s">
        <v>146</v>
      </c>
      <c r="BB18" s="37">
        <v>2.5</v>
      </c>
      <c r="BC18" s="10" t="s">
        <v>191</v>
      </c>
      <c r="BD18" s="37">
        <v>4</v>
      </c>
      <c r="BE18" s="7" t="s">
        <v>161</v>
      </c>
      <c r="BF18" s="37">
        <v>1</v>
      </c>
      <c r="BG18" s="7" t="s">
        <v>180</v>
      </c>
      <c r="BH18" s="37">
        <v>2</v>
      </c>
      <c r="BI18" s="7" t="s">
        <v>139</v>
      </c>
      <c r="BJ18" s="37">
        <v>1</v>
      </c>
      <c r="BK18" s="13">
        <v>66</v>
      </c>
      <c r="BL18" s="37">
        <v>4</v>
      </c>
      <c r="BM18" s="9" t="s">
        <v>133</v>
      </c>
      <c r="BN18" s="37">
        <v>2</v>
      </c>
      <c r="BO18" s="9" t="s">
        <v>118</v>
      </c>
      <c r="BP18" s="37">
        <v>3</v>
      </c>
      <c r="BQ18" s="8" t="s">
        <v>143</v>
      </c>
      <c r="BR18" s="37">
        <v>3</v>
      </c>
      <c r="BS18" s="7" t="s">
        <v>153</v>
      </c>
      <c r="BT18" s="37">
        <v>2.5</v>
      </c>
      <c r="BU18" s="13">
        <v>60</v>
      </c>
      <c r="BV18" s="37">
        <v>2</v>
      </c>
      <c r="BW18" s="11" t="s">
        <v>127</v>
      </c>
      <c r="BX18" s="37">
        <v>3.5</v>
      </c>
      <c r="BY18" s="9" t="s">
        <v>133</v>
      </c>
      <c r="BZ18" s="37">
        <v>3</v>
      </c>
      <c r="CA18" s="14" t="s">
        <v>148</v>
      </c>
      <c r="CB18" s="37">
        <v>3</v>
      </c>
      <c r="CC18" s="7" t="s">
        <v>138</v>
      </c>
      <c r="CD18" s="37">
        <v>1</v>
      </c>
      <c r="CE18" s="7" t="s">
        <v>147</v>
      </c>
      <c r="CF18" s="37">
        <v>3</v>
      </c>
      <c r="CG18" s="14" t="s">
        <v>180</v>
      </c>
      <c r="CH18" s="37">
        <v>1</v>
      </c>
      <c r="CI18" s="14" t="s">
        <v>140</v>
      </c>
      <c r="CJ18" s="37">
        <v>2</v>
      </c>
      <c r="CK18" s="5" t="s">
        <v>251</v>
      </c>
      <c r="CL18" s="37">
        <v>3</v>
      </c>
      <c r="CM18" s="37" t="s">
        <v>146</v>
      </c>
      <c r="CN18" s="37">
        <v>2</v>
      </c>
      <c r="CO18" s="37" t="s">
        <v>171</v>
      </c>
      <c r="CP18" s="37">
        <v>3</v>
      </c>
      <c r="CQ18" s="37" t="s">
        <v>153</v>
      </c>
      <c r="CR18" s="37">
        <v>3</v>
      </c>
      <c r="CS18" s="37">
        <v>86</v>
      </c>
      <c r="CT18" s="37">
        <v>2</v>
      </c>
      <c r="CU18" s="37" t="s">
        <v>146</v>
      </c>
      <c r="CV18" s="3">
        <v>1</v>
      </c>
      <c r="CW18" s="3">
        <f t="shared" si="0"/>
        <v>7871</v>
      </c>
      <c r="CX18" s="3">
        <f t="shared" si="1"/>
        <v>127</v>
      </c>
      <c r="CY18" s="3">
        <f t="shared" si="2"/>
        <v>61.976377952755904</v>
      </c>
    </row>
    <row r="19" spans="1:103">
      <c r="A19" s="4">
        <v>2016010150</v>
      </c>
      <c r="B19" s="4" t="s">
        <v>22</v>
      </c>
      <c r="C19" s="5" t="s">
        <v>149</v>
      </c>
      <c r="D19" s="37">
        <v>6</v>
      </c>
      <c r="E19" s="5" t="s">
        <v>152</v>
      </c>
      <c r="F19" s="37">
        <v>4</v>
      </c>
      <c r="G19" s="5" t="s">
        <v>180</v>
      </c>
      <c r="H19" s="37">
        <v>2</v>
      </c>
      <c r="I19" s="5" t="s">
        <v>147</v>
      </c>
      <c r="J19" s="37">
        <v>2</v>
      </c>
      <c r="K19" s="5" t="s">
        <v>161</v>
      </c>
      <c r="L19" s="37">
        <v>1</v>
      </c>
      <c r="M19" s="5" t="s">
        <v>162</v>
      </c>
      <c r="N19" s="37">
        <v>4</v>
      </c>
      <c r="O19" s="5" t="s">
        <v>157</v>
      </c>
      <c r="P19" s="37">
        <v>2</v>
      </c>
      <c r="Q19" s="5" t="s">
        <v>179</v>
      </c>
      <c r="R19" s="37">
        <v>3</v>
      </c>
      <c r="S19" s="5" t="s">
        <v>146</v>
      </c>
      <c r="T19" s="37">
        <v>5</v>
      </c>
      <c r="U19" s="5" t="s">
        <v>178</v>
      </c>
      <c r="V19" s="37">
        <v>1</v>
      </c>
      <c r="W19" s="5" t="s">
        <v>167</v>
      </c>
      <c r="X19" s="37">
        <v>4</v>
      </c>
      <c r="Y19" s="7" t="s">
        <v>148</v>
      </c>
      <c r="Z19" s="37">
        <v>3</v>
      </c>
      <c r="AA19" s="7" t="s">
        <v>150</v>
      </c>
      <c r="AB19" s="37">
        <v>2</v>
      </c>
      <c r="AC19" s="7" t="s">
        <v>148</v>
      </c>
      <c r="AD19" s="37">
        <v>2</v>
      </c>
      <c r="AE19" s="7" t="s">
        <v>153</v>
      </c>
      <c r="AF19" s="37">
        <v>2</v>
      </c>
      <c r="AG19" s="7" t="s">
        <v>164</v>
      </c>
      <c r="AH19" s="37">
        <v>1</v>
      </c>
      <c r="AI19" s="7" t="s">
        <v>184</v>
      </c>
      <c r="AJ19" s="37">
        <v>3</v>
      </c>
      <c r="AK19" s="7">
        <v>83.8</v>
      </c>
      <c r="AL19" s="37">
        <v>1.5</v>
      </c>
      <c r="AM19" s="7" t="s">
        <v>148</v>
      </c>
      <c r="AN19" s="37">
        <v>2</v>
      </c>
      <c r="AO19" s="7" t="s">
        <v>142</v>
      </c>
      <c r="AP19" s="37">
        <v>3.5</v>
      </c>
      <c r="AQ19" s="7" t="s">
        <v>143</v>
      </c>
      <c r="AR19" s="37">
        <v>1</v>
      </c>
      <c r="AS19" s="7" t="s">
        <v>166</v>
      </c>
      <c r="AT19" s="37">
        <v>2</v>
      </c>
      <c r="AU19" s="5" t="s">
        <v>180</v>
      </c>
      <c r="AV19" s="37">
        <v>4.5</v>
      </c>
      <c r="AW19" s="5" t="s">
        <v>141</v>
      </c>
      <c r="AX19" s="37">
        <v>4</v>
      </c>
      <c r="AY19" s="5" t="s">
        <v>150</v>
      </c>
      <c r="AZ19" s="37">
        <v>4</v>
      </c>
      <c r="BA19" s="5" t="s">
        <v>150</v>
      </c>
      <c r="BB19" s="37">
        <v>2.5</v>
      </c>
      <c r="BC19" s="8" t="s">
        <v>181</v>
      </c>
      <c r="BD19" s="37">
        <v>4</v>
      </c>
      <c r="BE19" s="7" t="s">
        <v>147</v>
      </c>
      <c r="BF19" s="37">
        <v>1</v>
      </c>
      <c r="BG19" s="7" t="s">
        <v>145</v>
      </c>
      <c r="BH19" s="37">
        <v>2</v>
      </c>
      <c r="BI19" s="7" t="s">
        <v>161</v>
      </c>
      <c r="BJ19" s="37">
        <v>1</v>
      </c>
      <c r="BK19" s="13">
        <v>63</v>
      </c>
      <c r="BL19" s="37">
        <v>4</v>
      </c>
      <c r="BM19" s="9" t="s">
        <v>131</v>
      </c>
      <c r="BN19" s="37">
        <v>2</v>
      </c>
      <c r="BO19" s="9" t="s">
        <v>119</v>
      </c>
      <c r="BP19" s="37">
        <v>3</v>
      </c>
      <c r="BQ19" s="8" t="s">
        <v>154</v>
      </c>
      <c r="BR19" s="37">
        <v>3</v>
      </c>
      <c r="BS19" s="7" t="s">
        <v>150</v>
      </c>
      <c r="BT19" s="37">
        <v>2.5</v>
      </c>
      <c r="BU19" s="13" t="s">
        <v>191</v>
      </c>
      <c r="BV19" s="37">
        <v>2</v>
      </c>
      <c r="BW19" s="9" t="s">
        <v>118</v>
      </c>
      <c r="BX19" s="37">
        <v>3.5</v>
      </c>
      <c r="BY19" s="9" t="s">
        <v>120</v>
      </c>
      <c r="BZ19" s="37">
        <v>3</v>
      </c>
      <c r="CA19" s="5" t="s">
        <v>138</v>
      </c>
      <c r="CB19" s="37">
        <v>3</v>
      </c>
      <c r="CC19" s="7" t="s">
        <v>178</v>
      </c>
      <c r="CD19" s="37">
        <v>1</v>
      </c>
      <c r="CE19" s="7" t="s">
        <v>145</v>
      </c>
      <c r="CF19" s="37">
        <v>3</v>
      </c>
      <c r="CG19" s="5" t="s">
        <v>180</v>
      </c>
      <c r="CH19" s="37">
        <v>1</v>
      </c>
      <c r="CI19" s="5" t="s">
        <v>165</v>
      </c>
      <c r="CJ19" s="37">
        <v>2</v>
      </c>
      <c r="CK19" s="5" t="s">
        <v>161</v>
      </c>
      <c r="CL19" s="37">
        <v>3</v>
      </c>
      <c r="CM19" s="37" t="s">
        <v>161</v>
      </c>
      <c r="CN19" s="37">
        <v>2</v>
      </c>
      <c r="CO19" s="37" t="s">
        <v>184</v>
      </c>
      <c r="CP19" s="37">
        <v>3</v>
      </c>
      <c r="CQ19" s="37" t="s">
        <v>161</v>
      </c>
      <c r="CR19" s="37">
        <v>3</v>
      </c>
      <c r="CS19" s="37">
        <v>81</v>
      </c>
      <c r="CT19" s="37">
        <v>2</v>
      </c>
      <c r="CU19" s="37" t="s">
        <v>166</v>
      </c>
      <c r="CV19" s="3">
        <v>1</v>
      </c>
      <c r="CW19" s="3">
        <f t="shared" si="0"/>
        <v>9475.2000000000007</v>
      </c>
      <c r="CX19" s="3">
        <f t="shared" si="1"/>
        <v>127</v>
      </c>
      <c r="CY19" s="3">
        <f t="shared" si="2"/>
        <v>74.607874015748038</v>
      </c>
    </row>
    <row r="20" spans="1:103">
      <c r="A20" s="4">
        <v>2016010151</v>
      </c>
      <c r="B20" s="4" t="s">
        <v>26</v>
      </c>
      <c r="C20" s="5" t="s">
        <v>146</v>
      </c>
      <c r="D20" s="37">
        <v>6</v>
      </c>
      <c r="E20" s="12" t="s">
        <v>170</v>
      </c>
      <c r="F20" s="37">
        <v>4</v>
      </c>
      <c r="G20" s="5" t="s">
        <v>157</v>
      </c>
      <c r="H20" s="37">
        <v>2</v>
      </c>
      <c r="I20" s="5" t="s">
        <v>140</v>
      </c>
      <c r="J20" s="37">
        <v>2</v>
      </c>
      <c r="K20" s="5" t="s">
        <v>163</v>
      </c>
      <c r="L20" s="37">
        <v>1</v>
      </c>
      <c r="M20" s="5" t="s">
        <v>149</v>
      </c>
      <c r="N20" s="37">
        <v>4</v>
      </c>
      <c r="O20" s="5" t="s">
        <v>139</v>
      </c>
      <c r="P20" s="37">
        <v>2</v>
      </c>
      <c r="Q20" s="5" t="s">
        <v>184</v>
      </c>
      <c r="R20" s="37">
        <v>3</v>
      </c>
      <c r="S20" s="5" t="s">
        <v>147</v>
      </c>
      <c r="T20" s="37">
        <v>5</v>
      </c>
      <c r="U20" s="5" t="s">
        <v>180</v>
      </c>
      <c r="V20" s="37">
        <v>1</v>
      </c>
      <c r="W20" s="5" t="s">
        <v>166</v>
      </c>
      <c r="X20" s="37">
        <v>4</v>
      </c>
      <c r="Y20" s="7" t="s">
        <v>176</v>
      </c>
      <c r="Z20" s="37">
        <v>3</v>
      </c>
      <c r="AA20" s="7" t="s">
        <v>150</v>
      </c>
      <c r="AB20" s="37">
        <v>2</v>
      </c>
      <c r="AC20" s="7" t="s">
        <v>153</v>
      </c>
      <c r="AD20" s="37">
        <v>2</v>
      </c>
      <c r="AE20" s="7" t="s">
        <v>151</v>
      </c>
      <c r="AF20" s="37">
        <v>2</v>
      </c>
      <c r="AG20" s="7" t="s">
        <v>143</v>
      </c>
      <c r="AH20" s="37">
        <v>1</v>
      </c>
      <c r="AI20" s="7" t="s">
        <v>147</v>
      </c>
      <c r="AJ20" s="37">
        <v>3</v>
      </c>
      <c r="AK20" s="7" t="s">
        <v>138</v>
      </c>
      <c r="AL20" s="37">
        <v>1.5</v>
      </c>
      <c r="AM20" s="7" t="s">
        <v>146</v>
      </c>
      <c r="AN20" s="37">
        <v>2</v>
      </c>
      <c r="AO20" s="7" t="s">
        <v>171</v>
      </c>
      <c r="AP20" s="37">
        <v>3.5</v>
      </c>
      <c r="AQ20" s="7">
        <v>76</v>
      </c>
      <c r="AR20" s="37">
        <v>1</v>
      </c>
      <c r="AS20" s="7" t="s">
        <v>145</v>
      </c>
      <c r="AT20" s="37">
        <v>2</v>
      </c>
      <c r="AU20" s="5" t="s">
        <v>146</v>
      </c>
      <c r="AV20" s="37">
        <v>4.5</v>
      </c>
      <c r="AW20" s="5" t="s">
        <v>150</v>
      </c>
      <c r="AX20" s="37">
        <v>4</v>
      </c>
      <c r="AY20" s="5" t="s">
        <v>156</v>
      </c>
      <c r="AZ20" s="37">
        <v>4</v>
      </c>
      <c r="BA20" s="5" t="s">
        <v>154</v>
      </c>
      <c r="BB20" s="37">
        <v>2.5</v>
      </c>
      <c r="BC20" s="8" t="s">
        <v>146</v>
      </c>
      <c r="BD20" s="37">
        <v>4</v>
      </c>
      <c r="BE20" s="7" t="s">
        <v>157</v>
      </c>
      <c r="BF20" s="37">
        <v>1</v>
      </c>
      <c r="BG20" s="7" t="s">
        <v>178</v>
      </c>
      <c r="BH20" s="37">
        <v>2</v>
      </c>
      <c r="BI20" s="7" t="s">
        <v>154</v>
      </c>
      <c r="BJ20" s="37">
        <v>1</v>
      </c>
      <c r="BK20" s="13">
        <v>60</v>
      </c>
      <c r="BL20" s="37">
        <v>4</v>
      </c>
      <c r="BM20" s="9" t="s">
        <v>137</v>
      </c>
      <c r="BN20" s="37">
        <v>2</v>
      </c>
      <c r="BO20" s="9" t="s">
        <v>108</v>
      </c>
      <c r="BP20" s="37">
        <v>3</v>
      </c>
      <c r="BQ20" s="8" t="s">
        <v>147</v>
      </c>
      <c r="BR20" s="37">
        <v>3</v>
      </c>
      <c r="BS20" s="7" t="s">
        <v>179</v>
      </c>
      <c r="BT20" s="37">
        <v>2.5</v>
      </c>
      <c r="BU20" s="7" t="s">
        <v>162</v>
      </c>
      <c r="BV20" s="37">
        <v>2</v>
      </c>
      <c r="BW20" s="9" t="s">
        <v>120</v>
      </c>
      <c r="BX20" s="37">
        <v>3.5</v>
      </c>
      <c r="BY20" s="9" t="s">
        <v>119</v>
      </c>
      <c r="BZ20" s="37">
        <v>3</v>
      </c>
      <c r="CA20" s="5" t="s">
        <v>143</v>
      </c>
      <c r="CB20" s="37">
        <v>3</v>
      </c>
      <c r="CC20" s="7" t="s">
        <v>140</v>
      </c>
      <c r="CD20" s="37">
        <v>1</v>
      </c>
      <c r="CE20" s="7" t="s">
        <v>140</v>
      </c>
      <c r="CF20" s="37">
        <v>3</v>
      </c>
      <c r="CG20" s="5" t="s">
        <v>155</v>
      </c>
      <c r="CH20" s="37">
        <v>1</v>
      </c>
      <c r="CI20" s="5" t="s">
        <v>164</v>
      </c>
      <c r="CJ20" s="37">
        <v>2</v>
      </c>
      <c r="CK20" s="5" t="s">
        <v>141</v>
      </c>
      <c r="CL20" s="37">
        <v>3</v>
      </c>
      <c r="CM20" s="37" t="s">
        <v>161</v>
      </c>
      <c r="CN20" s="37">
        <v>2</v>
      </c>
      <c r="CO20" s="37" t="s">
        <v>142</v>
      </c>
      <c r="CP20" s="37">
        <v>3</v>
      </c>
      <c r="CQ20" s="37" t="s">
        <v>143</v>
      </c>
      <c r="CR20" s="37">
        <v>3</v>
      </c>
      <c r="CS20" s="37">
        <v>91</v>
      </c>
      <c r="CT20" s="37">
        <v>2</v>
      </c>
      <c r="CU20" s="37" t="s">
        <v>141</v>
      </c>
      <c r="CV20" s="3">
        <v>1</v>
      </c>
      <c r="CW20" s="3">
        <f t="shared" si="0"/>
        <v>9561.5</v>
      </c>
      <c r="CX20" s="3">
        <f t="shared" si="1"/>
        <v>127</v>
      </c>
      <c r="CY20" s="3">
        <f t="shared" si="2"/>
        <v>75.287401574803155</v>
      </c>
    </row>
    <row r="21" spans="1:103">
      <c r="A21" s="4">
        <v>2016010152</v>
      </c>
      <c r="B21" s="4" t="s">
        <v>31</v>
      </c>
      <c r="C21" s="5" t="s">
        <v>146</v>
      </c>
      <c r="D21" s="37">
        <v>6</v>
      </c>
      <c r="E21" s="5" t="s">
        <v>152</v>
      </c>
      <c r="F21" s="37">
        <v>4</v>
      </c>
      <c r="G21" s="5" t="s">
        <v>142</v>
      </c>
      <c r="H21" s="37">
        <v>2</v>
      </c>
      <c r="I21" s="5" t="s">
        <v>154</v>
      </c>
      <c r="J21" s="37">
        <v>2</v>
      </c>
      <c r="K21" s="5" t="s">
        <v>163</v>
      </c>
      <c r="L21" s="37">
        <v>1</v>
      </c>
      <c r="M21" s="5" t="s">
        <v>163</v>
      </c>
      <c r="N21" s="37">
        <v>4</v>
      </c>
      <c r="O21" s="5" t="s">
        <v>144</v>
      </c>
      <c r="P21" s="37">
        <v>2</v>
      </c>
      <c r="Q21" s="5" t="s">
        <v>148</v>
      </c>
      <c r="R21" s="37">
        <v>3</v>
      </c>
      <c r="S21" s="5" t="s">
        <v>167</v>
      </c>
      <c r="T21" s="37">
        <v>5</v>
      </c>
      <c r="U21" s="5" t="s">
        <v>178</v>
      </c>
      <c r="V21" s="37">
        <v>1</v>
      </c>
      <c r="W21" s="5" t="s">
        <v>166</v>
      </c>
      <c r="X21" s="37">
        <v>4</v>
      </c>
      <c r="Y21" s="7" t="s">
        <v>148</v>
      </c>
      <c r="Z21" s="37">
        <v>3</v>
      </c>
      <c r="AA21" s="7" t="s">
        <v>166</v>
      </c>
      <c r="AB21" s="37">
        <v>2</v>
      </c>
      <c r="AC21" s="7" t="s">
        <v>176</v>
      </c>
      <c r="AD21" s="37">
        <v>2</v>
      </c>
      <c r="AE21" s="7" t="s">
        <v>165</v>
      </c>
      <c r="AF21" s="37">
        <v>2</v>
      </c>
      <c r="AG21" s="7" t="s">
        <v>156</v>
      </c>
      <c r="AH21" s="37">
        <v>1</v>
      </c>
      <c r="AI21" s="7" t="s">
        <v>165</v>
      </c>
      <c r="AJ21" s="37">
        <v>3</v>
      </c>
      <c r="AK21" s="7">
        <v>78.900000000000006</v>
      </c>
      <c r="AL21" s="37">
        <v>1.5</v>
      </c>
      <c r="AM21" s="7" t="s">
        <v>149</v>
      </c>
      <c r="AN21" s="37">
        <v>2</v>
      </c>
      <c r="AO21" s="7" t="s">
        <v>161</v>
      </c>
      <c r="AP21" s="37">
        <v>3.5</v>
      </c>
      <c r="AQ21" s="7" t="s">
        <v>147</v>
      </c>
      <c r="AR21" s="37">
        <v>1</v>
      </c>
      <c r="AS21" s="7" t="s">
        <v>150</v>
      </c>
      <c r="AT21" s="37">
        <v>2</v>
      </c>
      <c r="AU21" s="5" t="s">
        <v>167</v>
      </c>
      <c r="AV21" s="37">
        <v>4.5</v>
      </c>
      <c r="AW21" s="5" t="s">
        <v>151</v>
      </c>
      <c r="AX21" s="37">
        <v>4</v>
      </c>
      <c r="AY21" s="5" t="s">
        <v>144</v>
      </c>
      <c r="AZ21" s="37">
        <v>4</v>
      </c>
      <c r="BA21" s="5" t="s">
        <v>144</v>
      </c>
      <c r="BB21" s="37">
        <v>2.5</v>
      </c>
      <c r="BC21" s="8" t="s">
        <v>160</v>
      </c>
      <c r="BD21" s="37">
        <v>4</v>
      </c>
      <c r="BE21" s="7" t="s">
        <v>147</v>
      </c>
      <c r="BF21" s="37">
        <v>1</v>
      </c>
      <c r="BG21" s="7" t="s">
        <v>146</v>
      </c>
      <c r="BH21" s="37">
        <v>2</v>
      </c>
      <c r="BI21" s="7" t="s">
        <v>139</v>
      </c>
      <c r="BJ21" s="37">
        <v>1</v>
      </c>
      <c r="BK21" s="13">
        <v>64</v>
      </c>
      <c r="BL21" s="37">
        <v>4</v>
      </c>
      <c r="BM21" s="9" t="s">
        <v>133</v>
      </c>
      <c r="BN21" s="37">
        <v>2</v>
      </c>
      <c r="BO21" s="9" t="s">
        <v>120</v>
      </c>
      <c r="BP21" s="37">
        <v>3</v>
      </c>
      <c r="BQ21" s="8" t="s">
        <v>181</v>
      </c>
      <c r="BR21" s="37">
        <v>3</v>
      </c>
      <c r="BS21" s="7" t="s">
        <v>150</v>
      </c>
      <c r="BT21" s="37">
        <v>2.5</v>
      </c>
      <c r="BU21" s="13">
        <v>79</v>
      </c>
      <c r="BV21" s="37">
        <v>2</v>
      </c>
      <c r="BW21" s="9" t="s">
        <v>128</v>
      </c>
      <c r="BX21" s="37">
        <v>3.5</v>
      </c>
      <c r="BY21" s="9" t="s">
        <v>115</v>
      </c>
      <c r="BZ21" s="37">
        <v>3</v>
      </c>
      <c r="CA21" s="5" t="s">
        <v>141</v>
      </c>
      <c r="CB21" s="37">
        <v>3</v>
      </c>
      <c r="CC21" s="7" t="s">
        <v>150</v>
      </c>
      <c r="CD21" s="37">
        <v>1</v>
      </c>
      <c r="CE21" s="7" t="s">
        <v>157</v>
      </c>
      <c r="CF21" s="37">
        <v>3</v>
      </c>
      <c r="CG21" s="5" t="s">
        <v>143</v>
      </c>
      <c r="CH21" s="37">
        <v>1</v>
      </c>
      <c r="CI21" s="5" t="s">
        <v>156</v>
      </c>
      <c r="CJ21" s="37">
        <v>2</v>
      </c>
      <c r="CK21" s="5" t="s">
        <v>167</v>
      </c>
      <c r="CL21" s="37">
        <v>3</v>
      </c>
      <c r="CM21" s="37" t="s">
        <v>146</v>
      </c>
      <c r="CN21" s="37">
        <v>2</v>
      </c>
      <c r="CO21" s="37" t="s">
        <v>149</v>
      </c>
      <c r="CP21" s="37">
        <v>3</v>
      </c>
      <c r="CQ21" s="37" t="s">
        <v>142</v>
      </c>
      <c r="CR21" s="37">
        <v>3</v>
      </c>
      <c r="CS21" s="37">
        <v>80</v>
      </c>
      <c r="CT21" s="37">
        <v>2</v>
      </c>
      <c r="CU21" s="37" t="s">
        <v>139</v>
      </c>
      <c r="CV21" s="3">
        <v>1</v>
      </c>
      <c r="CW21" s="3">
        <f t="shared" si="0"/>
        <v>9141.35</v>
      </c>
      <c r="CX21" s="3">
        <f t="shared" si="1"/>
        <v>127</v>
      </c>
      <c r="CY21" s="3">
        <f t="shared" si="2"/>
        <v>71.979133858267716</v>
      </c>
    </row>
    <row r="22" spans="1:103">
      <c r="A22" s="4">
        <v>2016010154</v>
      </c>
      <c r="B22" s="4" t="s">
        <v>45</v>
      </c>
      <c r="C22" s="5" t="s">
        <v>149</v>
      </c>
      <c r="D22" s="37">
        <v>6</v>
      </c>
      <c r="E22" s="5" t="s">
        <v>152</v>
      </c>
      <c r="F22" s="37">
        <v>4</v>
      </c>
      <c r="G22" s="5" t="s">
        <v>184</v>
      </c>
      <c r="H22" s="37">
        <v>2</v>
      </c>
      <c r="I22" s="5" t="s">
        <v>150</v>
      </c>
      <c r="J22" s="37">
        <v>2</v>
      </c>
      <c r="K22" s="5" t="s">
        <v>171</v>
      </c>
      <c r="L22" s="37">
        <v>1</v>
      </c>
      <c r="M22" s="5" t="s">
        <v>146</v>
      </c>
      <c r="N22" s="37">
        <v>4</v>
      </c>
      <c r="O22" s="5" t="s">
        <v>139</v>
      </c>
      <c r="P22" s="37">
        <v>2</v>
      </c>
      <c r="Q22" s="5" t="s">
        <v>177</v>
      </c>
      <c r="R22" s="37">
        <v>3</v>
      </c>
      <c r="S22" s="5" t="s">
        <v>177</v>
      </c>
      <c r="T22" s="37">
        <v>5</v>
      </c>
      <c r="U22" s="5" t="s">
        <v>157</v>
      </c>
      <c r="V22" s="37">
        <v>1</v>
      </c>
      <c r="W22" s="5" t="s">
        <v>146</v>
      </c>
      <c r="X22" s="37">
        <v>4</v>
      </c>
      <c r="Y22" s="7" t="s">
        <v>162</v>
      </c>
      <c r="Z22" s="37">
        <v>3</v>
      </c>
      <c r="AA22" s="7" t="s">
        <v>139</v>
      </c>
      <c r="AB22" s="37">
        <v>2</v>
      </c>
      <c r="AC22" s="7" t="s">
        <v>181</v>
      </c>
      <c r="AD22" s="37">
        <v>2</v>
      </c>
      <c r="AE22" s="7" t="s">
        <v>149</v>
      </c>
      <c r="AF22" s="37">
        <v>2</v>
      </c>
      <c r="AG22" s="7" t="s">
        <v>148</v>
      </c>
      <c r="AH22" s="37">
        <v>1</v>
      </c>
      <c r="AI22" s="7" t="s">
        <v>176</v>
      </c>
      <c r="AJ22" s="37">
        <v>3</v>
      </c>
      <c r="AK22" s="7" t="s">
        <v>142</v>
      </c>
      <c r="AL22" s="37">
        <v>1.5</v>
      </c>
      <c r="AM22" s="7" t="s">
        <v>146</v>
      </c>
      <c r="AN22" s="37">
        <v>2</v>
      </c>
      <c r="AO22" s="7" t="s">
        <v>144</v>
      </c>
      <c r="AP22" s="37">
        <v>3.5</v>
      </c>
      <c r="AQ22" s="7">
        <v>72</v>
      </c>
      <c r="AR22" s="37">
        <v>1</v>
      </c>
      <c r="AS22" s="7" t="s">
        <v>138</v>
      </c>
      <c r="AT22" s="37">
        <v>2</v>
      </c>
      <c r="AU22" s="5" t="s">
        <v>141</v>
      </c>
      <c r="AV22" s="37">
        <v>4.5</v>
      </c>
      <c r="AW22" s="5" t="s">
        <v>152</v>
      </c>
      <c r="AX22" s="37">
        <v>4</v>
      </c>
      <c r="AY22" s="5" t="s">
        <v>162</v>
      </c>
      <c r="AZ22" s="37">
        <v>4</v>
      </c>
      <c r="BA22" s="5" t="s">
        <v>167</v>
      </c>
      <c r="BB22" s="37">
        <v>2.5</v>
      </c>
      <c r="BC22" s="8" t="s">
        <v>176</v>
      </c>
      <c r="BD22" s="37">
        <v>4</v>
      </c>
      <c r="BE22" s="7" t="s">
        <v>141</v>
      </c>
      <c r="BF22" s="37">
        <v>1</v>
      </c>
      <c r="BG22" s="7" t="s">
        <v>181</v>
      </c>
      <c r="BH22" s="37">
        <v>2</v>
      </c>
      <c r="BI22" s="7" t="s">
        <v>163</v>
      </c>
      <c r="BJ22" s="37">
        <v>1</v>
      </c>
      <c r="BK22" s="7" t="s">
        <v>176</v>
      </c>
      <c r="BL22" s="37">
        <v>4</v>
      </c>
      <c r="BM22" s="9" t="s">
        <v>121</v>
      </c>
      <c r="BN22" s="37">
        <v>2</v>
      </c>
      <c r="BO22" s="9" t="s">
        <v>115</v>
      </c>
      <c r="BP22" s="37">
        <v>3</v>
      </c>
      <c r="BQ22" s="8" t="s">
        <v>144</v>
      </c>
      <c r="BR22" s="37">
        <v>3</v>
      </c>
      <c r="BS22" s="7" t="s">
        <v>181</v>
      </c>
      <c r="BT22" s="37">
        <v>2.5</v>
      </c>
      <c r="BU22" s="13" t="s">
        <v>192</v>
      </c>
      <c r="BV22" s="37">
        <v>2</v>
      </c>
      <c r="BW22" s="9" t="s">
        <v>129</v>
      </c>
      <c r="BX22" s="37">
        <v>3.5</v>
      </c>
      <c r="BY22" s="9" t="s">
        <v>134</v>
      </c>
      <c r="BZ22" s="37">
        <v>3</v>
      </c>
      <c r="CA22" s="5" t="s">
        <v>167</v>
      </c>
      <c r="CB22" s="37">
        <v>3</v>
      </c>
      <c r="CC22" s="7" t="s">
        <v>142</v>
      </c>
      <c r="CD22" s="37">
        <v>1</v>
      </c>
      <c r="CE22" s="7" t="s">
        <v>180</v>
      </c>
      <c r="CF22" s="37">
        <v>3</v>
      </c>
      <c r="CG22" s="5" t="s">
        <v>179</v>
      </c>
      <c r="CH22" s="37">
        <v>1</v>
      </c>
      <c r="CI22" s="5" t="s">
        <v>150</v>
      </c>
      <c r="CJ22" s="37">
        <v>2</v>
      </c>
      <c r="CK22" s="5" t="s">
        <v>181</v>
      </c>
      <c r="CL22" s="37">
        <v>3</v>
      </c>
      <c r="CM22" s="37" t="s">
        <v>160</v>
      </c>
      <c r="CN22" s="37">
        <v>2</v>
      </c>
      <c r="CO22" s="37" t="s">
        <v>146</v>
      </c>
      <c r="CP22" s="37">
        <v>3</v>
      </c>
      <c r="CQ22" s="37" t="s">
        <v>148</v>
      </c>
      <c r="CR22" s="37">
        <v>3</v>
      </c>
      <c r="CS22" s="37">
        <v>79</v>
      </c>
      <c r="CT22" s="37">
        <v>2</v>
      </c>
      <c r="CU22" s="37" t="s">
        <v>166</v>
      </c>
      <c r="CV22" s="3">
        <v>1</v>
      </c>
      <c r="CW22" s="3">
        <f t="shared" si="0"/>
        <v>8511</v>
      </c>
      <c r="CX22" s="3">
        <f t="shared" si="1"/>
        <v>127</v>
      </c>
      <c r="CY22" s="3">
        <f t="shared" si="2"/>
        <v>67.015748031496059</v>
      </c>
    </row>
    <row r="23" spans="1:103">
      <c r="A23" s="4">
        <v>2016010155</v>
      </c>
      <c r="B23" s="4" t="s">
        <v>18</v>
      </c>
      <c r="C23" s="12" t="s">
        <v>146</v>
      </c>
      <c r="D23" s="37">
        <v>6</v>
      </c>
      <c r="E23" s="12" t="s">
        <v>146</v>
      </c>
      <c r="F23" s="37">
        <v>4</v>
      </c>
      <c r="G23" s="5" t="s">
        <v>161</v>
      </c>
      <c r="H23" s="37">
        <v>2</v>
      </c>
      <c r="I23" s="5" t="s">
        <v>147</v>
      </c>
      <c r="J23" s="37">
        <v>2</v>
      </c>
      <c r="K23" s="5" t="s">
        <v>147</v>
      </c>
      <c r="L23" s="37">
        <v>1</v>
      </c>
      <c r="M23" s="5" t="s">
        <v>171</v>
      </c>
      <c r="N23" s="37">
        <v>4</v>
      </c>
      <c r="O23" s="5" t="s">
        <v>142</v>
      </c>
      <c r="P23" s="37">
        <v>2</v>
      </c>
      <c r="Q23" s="5" t="s">
        <v>152</v>
      </c>
      <c r="R23" s="37">
        <v>3</v>
      </c>
      <c r="S23" s="12" t="s">
        <v>146</v>
      </c>
      <c r="T23" s="37">
        <v>5</v>
      </c>
      <c r="U23" s="5" t="s">
        <v>142</v>
      </c>
      <c r="V23" s="37">
        <v>1</v>
      </c>
      <c r="W23" s="12" t="s">
        <v>146</v>
      </c>
      <c r="X23" s="37">
        <v>4</v>
      </c>
      <c r="Y23" s="7" t="s">
        <v>148</v>
      </c>
      <c r="Z23" s="37">
        <v>3</v>
      </c>
      <c r="AA23" s="7" t="s">
        <v>179</v>
      </c>
      <c r="AB23" s="37">
        <v>2</v>
      </c>
      <c r="AC23" s="7" t="s">
        <v>166</v>
      </c>
      <c r="AD23" s="37">
        <v>2</v>
      </c>
      <c r="AE23" s="7" t="s">
        <v>143</v>
      </c>
      <c r="AF23" s="37">
        <v>2</v>
      </c>
      <c r="AG23" s="7">
        <v>92</v>
      </c>
      <c r="AH23" s="37">
        <v>1</v>
      </c>
      <c r="AI23" s="7" t="s">
        <v>175</v>
      </c>
      <c r="AJ23" s="37">
        <v>3</v>
      </c>
      <c r="AK23" s="7" t="s">
        <v>138</v>
      </c>
      <c r="AL23" s="37">
        <v>1.5</v>
      </c>
      <c r="AM23" s="7" t="s">
        <v>139</v>
      </c>
      <c r="AN23" s="37">
        <v>2</v>
      </c>
      <c r="AO23" s="7" t="s">
        <v>150</v>
      </c>
      <c r="AP23" s="37">
        <v>3.5</v>
      </c>
      <c r="AQ23" s="7" t="s">
        <v>180</v>
      </c>
      <c r="AR23" s="37">
        <v>1</v>
      </c>
      <c r="AS23" s="7" t="s">
        <v>154</v>
      </c>
      <c r="AT23" s="37">
        <v>2</v>
      </c>
      <c r="AU23" s="5" t="s">
        <v>183</v>
      </c>
      <c r="AV23" s="37">
        <v>4.5</v>
      </c>
      <c r="AW23" s="5" t="s">
        <v>153</v>
      </c>
      <c r="AX23" s="37">
        <v>4</v>
      </c>
      <c r="AY23" s="5" t="s">
        <v>163</v>
      </c>
      <c r="AZ23" s="37">
        <v>4</v>
      </c>
      <c r="BA23" s="5" t="s">
        <v>147</v>
      </c>
      <c r="BB23" s="37">
        <v>2.5</v>
      </c>
      <c r="BC23" s="8" t="s">
        <v>153</v>
      </c>
      <c r="BD23" s="37">
        <v>4</v>
      </c>
      <c r="BE23" s="7" t="s">
        <v>154</v>
      </c>
      <c r="BF23" s="37">
        <v>1</v>
      </c>
      <c r="BG23" s="7" t="s">
        <v>155</v>
      </c>
      <c r="BH23" s="37">
        <v>2</v>
      </c>
      <c r="BI23" s="7" t="s">
        <v>161</v>
      </c>
      <c r="BJ23" s="37">
        <v>1</v>
      </c>
      <c r="BK23" s="7" t="s">
        <v>167</v>
      </c>
      <c r="BL23" s="37">
        <v>4</v>
      </c>
      <c r="BM23" s="9" t="s">
        <v>117</v>
      </c>
      <c r="BN23" s="37">
        <v>2</v>
      </c>
      <c r="BO23" s="9" t="s">
        <v>121</v>
      </c>
      <c r="BP23" s="37">
        <v>3</v>
      </c>
      <c r="BQ23" s="8" t="s">
        <v>140</v>
      </c>
      <c r="BR23" s="37">
        <v>3</v>
      </c>
      <c r="BS23" s="7" t="s">
        <v>139</v>
      </c>
      <c r="BT23" s="37">
        <v>2.5</v>
      </c>
      <c r="BU23" s="7" t="s">
        <v>146</v>
      </c>
      <c r="BV23" s="37">
        <v>2</v>
      </c>
      <c r="BW23" s="9" t="s">
        <v>116</v>
      </c>
      <c r="BX23" s="37">
        <v>3.5</v>
      </c>
      <c r="BY23" s="9" t="s">
        <v>135</v>
      </c>
      <c r="BZ23" s="37">
        <v>3</v>
      </c>
      <c r="CA23" s="5" t="s">
        <v>140</v>
      </c>
      <c r="CB23" s="37">
        <v>3</v>
      </c>
      <c r="CC23" s="7" t="s">
        <v>157</v>
      </c>
      <c r="CD23" s="37">
        <v>1</v>
      </c>
      <c r="CE23" s="7" t="s">
        <v>165</v>
      </c>
      <c r="CF23" s="37">
        <v>3</v>
      </c>
      <c r="CG23" s="5" t="s">
        <v>157</v>
      </c>
      <c r="CH23" s="37">
        <v>1</v>
      </c>
      <c r="CI23" s="5" t="s">
        <v>155</v>
      </c>
      <c r="CJ23" s="37">
        <v>2</v>
      </c>
      <c r="CK23" s="5" t="s">
        <v>146</v>
      </c>
      <c r="CL23" s="37">
        <v>3</v>
      </c>
      <c r="CM23" s="37" t="s">
        <v>157</v>
      </c>
      <c r="CN23" s="37">
        <v>2</v>
      </c>
      <c r="CO23" s="37" t="s">
        <v>139</v>
      </c>
      <c r="CP23" s="37">
        <v>3</v>
      </c>
      <c r="CQ23" s="37" t="s">
        <v>141</v>
      </c>
      <c r="CR23" s="37">
        <v>3</v>
      </c>
      <c r="CS23" s="37">
        <v>89</v>
      </c>
      <c r="CT23" s="37">
        <v>2</v>
      </c>
      <c r="CU23" s="37" t="s">
        <v>138</v>
      </c>
      <c r="CV23" s="3">
        <v>1</v>
      </c>
      <c r="CW23" s="3">
        <f t="shared" si="0"/>
        <v>9354</v>
      </c>
      <c r="CX23" s="3">
        <f t="shared" si="1"/>
        <v>127</v>
      </c>
      <c r="CY23" s="3">
        <f t="shared" si="2"/>
        <v>73.653543307086608</v>
      </c>
    </row>
    <row r="24" spans="1:103">
      <c r="A24" s="4">
        <v>2016010156</v>
      </c>
      <c r="B24" s="4" t="s">
        <v>48</v>
      </c>
      <c r="C24" s="5" t="s">
        <v>146</v>
      </c>
      <c r="D24" s="37">
        <v>6</v>
      </c>
      <c r="E24" s="5" t="s">
        <v>168</v>
      </c>
      <c r="F24" s="37">
        <v>4</v>
      </c>
      <c r="G24" s="5" t="s">
        <v>150</v>
      </c>
      <c r="H24" s="37">
        <v>2</v>
      </c>
      <c r="I24" s="5" t="s">
        <v>163</v>
      </c>
      <c r="J24" s="37">
        <v>2</v>
      </c>
      <c r="K24" s="5" t="s">
        <v>145</v>
      </c>
      <c r="L24" s="37">
        <v>1</v>
      </c>
      <c r="M24" s="5" t="s">
        <v>146</v>
      </c>
      <c r="N24" s="37">
        <v>4</v>
      </c>
      <c r="O24" s="5" t="s">
        <v>178</v>
      </c>
      <c r="P24" s="37">
        <v>2</v>
      </c>
      <c r="Q24" s="5" t="s">
        <v>160</v>
      </c>
      <c r="R24" s="37">
        <v>3</v>
      </c>
      <c r="S24" s="12" t="s">
        <v>146</v>
      </c>
      <c r="T24" s="37">
        <v>5</v>
      </c>
      <c r="U24" s="5" t="s">
        <v>185</v>
      </c>
      <c r="V24" s="37">
        <v>1</v>
      </c>
      <c r="W24" s="5" t="s">
        <v>200</v>
      </c>
      <c r="X24" s="37">
        <v>4</v>
      </c>
      <c r="Y24" s="7" t="s">
        <v>167</v>
      </c>
      <c r="Z24" s="37">
        <v>3</v>
      </c>
      <c r="AA24" s="7" t="s">
        <v>160</v>
      </c>
      <c r="AB24" s="37">
        <v>2</v>
      </c>
      <c r="AC24" s="7" t="s">
        <v>146</v>
      </c>
      <c r="AD24" s="37">
        <v>2</v>
      </c>
      <c r="AE24" s="7" t="s">
        <v>148</v>
      </c>
      <c r="AF24" s="37">
        <v>2</v>
      </c>
      <c r="AG24" s="7" t="s">
        <v>150</v>
      </c>
      <c r="AH24" s="37">
        <v>1</v>
      </c>
      <c r="AI24" s="7" t="s">
        <v>145</v>
      </c>
      <c r="AJ24" s="37">
        <v>3</v>
      </c>
      <c r="AK24" s="7" t="s">
        <v>141</v>
      </c>
      <c r="AL24" s="37">
        <v>1.5</v>
      </c>
      <c r="AM24" s="13" t="s">
        <v>190</v>
      </c>
      <c r="AN24" s="37">
        <v>2</v>
      </c>
      <c r="AO24" s="13" t="s">
        <v>195</v>
      </c>
      <c r="AP24" s="37">
        <v>3.5</v>
      </c>
      <c r="AQ24" s="7" t="s">
        <v>150</v>
      </c>
      <c r="AR24" s="37">
        <v>1</v>
      </c>
      <c r="AS24" s="7" t="s">
        <v>179</v>
      </c>
      <c r="AT24" s="37">
        <v>2</v>
      </c>
      <c r="AU24" s="5" t="s">
        <v>146</v>
      </c>
      <c r="AV24" s="37">
        <v>4.5</v>
      </c>
      <c r="AW24" s="5" t="s">
        <v>149</v>
      </c>
      <c r="AX24" s="37">
        <v>4</v>
      </c>
      <c r="AY24" s="5" t="s">
        <v>142</v>
      </c>
      <c r="AZ24" s="37">
        <v>4</v>
      </c>
      <c r="BA24" s="5" t="s">
        <v>151</v>
      </c>
      <c r="BB24" s="37">
        <v>2.5</v>
      </c>
      <c r="BC24" s="8" t="s">
        <v>146</v>
      </c>
      <c r="BD24" s="37">
        <v>4</v>
      </c>
      <c r="BE24" s="7" t="s">
        <v>157</v>
      </c>
      <c r="BF24" s="37">
        <v>1</v>
      </c>
      <c r="BG24" s="7" t="s">
        <v>180</v>
      </c>
      <c r="BH24" s="37">
        <v>2</v>
      </c>
      <c r="BI24" s="7" t="s">
        <v>138</v>
      </c>
      <c r="BJ24" s="37">
        <v>1</v>
      </c>
      <c r="BK24" s="13" t="s">
        <v>198</v>
      </c>
      <c r="BL24" s="37">
        <v>4</v>
      </c>
      <c r="BM24" s="9" t="s">
        <v>119</v>
      </c>
      <c r="BN24" s="37">
        <v>2</v>
      </c>
      <c r="BO24" s="9" t="s">
        <v>116</v>
      </c>
      <c r="BP24" s="37">
        <v>3</v>
      </c>
      <c r="BQ24" s="8" t="s">
        <v>142</v>
      </c>
      <c r="BR24" s="37">
        <v>3</v>
      </c>
      <c r="BS24" s="7" t="s">
        <v>139</v>
      </c>
      <c r="BT24" s="37">
        <v>2.5</v>
      </c>
      <c r="BU24" s="13" t="s">
        <v>172</v>
      </c>
      <c r="BV24" s="37">
        <v>2</v>
      </c>
      <c r="BW24" s="9" t="s">
        <v>116</v>
      </c>
      <c r="BX24" s="37">
        <v>3.5</v>
      </c>
      <c r="BY24" s="9" t="s">
        <v>117</v>
      </c>
      <c r="BZ24" s="37">
        <v>3</v>
      </c>
      <c r="CA24" s="5" t="s">
        <v>153</v>
      </c>
      <c r="CB24" s="37">
        <v>3</v>
      </c>
      <c r="CC24" s="7" t="s">
        <v>143</v>
      </c>
      <c r="CD24" s="37">
        <v>1</v>
      </c>
      <c r="CE24" s="7" t="s">
        <v>138</v>
      </c>
      <c r="CF24" s="37">
        <v>3</v>
      </c>
      <c r="CG24" s="5" t="s">
        <v>161</v>
      </c>
      <c r="CH24" s="37">
        <v>1</v>
      </c>
      <c r="CI24" s="5" t="s">
        <v>154</v>
      </c>
      <c r="CJ24" s="37">
        <v>2</v>
      </c>
      <c r="CK24" s="5" t="s">
        <v>252</v>
      </c>
      <c r="CL24" s="37">
        <v>3</v>
      </c>
      <c r="CM24" s="37" t="s">
        <v>146</v>
      </c>
      <c r="CN24" s="37">
        <v>2</v>
      </c>
      <c r="CO24" s="37" t="s">
        <v>190</v>
      </c>
      <c r="CP24" s="37">
        <v>3</v>
      </c>
      <c r="CQ24" s="37" t="s">
        <v>148</v>
      </c>
      <c r="CR24" s="37">
        <v>3</v>
      </c>
      <c r="CS24" s="37">
        <v>81</v>
      </c>
      <c r="CT24" s="37">
        <v>2</v>
      </c>
      <c r="CU24" s="37" t="s">
        <v>180</v>
      </c>
      <c r="CV24" s="3">
        <v>1</v>
      </c>
      <c r="CW24" s="3">
        <f t="shared" si="0"/>
        <v>8246</v>
      </c>
      <c r="CX24" s="3">
        <f t="shared" si="1"/>
        <v>127</v>
      </c>
      <c r="CY24" s="3">
        <f t="shared" si="2"/>
        <v>64.929133858267718</v>
      </c>
    </row>
    <row r="25" spans="1:103">
      <c r="A25" s="4">
        <v>2016010159</v>
      </c>
      <c r="B25" s="4" t="s">
        <v>46</v>
      </c>
      <c r="C25" s="5" t="s">
        <v>162</v>
      </c>
      <c r="D25" s="37">
        <v>6</v>
      </c>
      <c r="E25" s="5">
        <v>60</v>
      </c>
      <c r="F25" s="37">
        <v>4</v>
      </c>
      <c r="G25" s="5" t="s">
        <v>154</v>
      </c>
      <c r="H25" s="37">
        <v>2</v>
      </c>
      <c r="I25" s="5" t="s">
        <v>184</v>
      </c>
      <c r="J25" s="37">
        <v>2</v>
      </c>
      <c r="K25" s="5" t="s">
        <v>151</v>
      </c>
      <c r="L25" s="37">
        <v>1</v>
      </c>
      <c r="M25" s="5" t="s">
        <v>160</v>
      </c>
      <c r="N25" s="37">
        <v>4</v>
      </c>
      <c r="O25" s="5" t="s">
        <v>157</v>
      </c>
      <c r="P25" s="37">
        <v>2</v>
      </c>
      <c r="Q25" s="5" t="s">
        <v>141</v>
      </c>
      <c r="R25" s="37">
        <v>3</v>
      </c>
      <c r="S25" s="5">
        <v>60</v>
      </c>
      <c r="T25" s="37">
        <v>5</v>
      </c>
      <c r="U25" s="5" t="s">
        <v>147</v>
      </c>
      <c r="V25" s="37">
        <v>1</v>
      </c>
      <c r="W25" s="5" t="s">
        <v>149</v>
      </c>
      <c r="X25" s="37">
        <v>4</v>
      </c>
      <c r="Y25" s="13" t="s">
        <v>190</v>
      </c>
      <c r="Z25" s="37">
        <v>3</v>
      </c>
      <c r="AA25" s="7" t="s">
        <v>139</v>
      </c>
      <c r="AB25" s="37">
        <v>2</v>
      </c>
      <c r="AC25" s="7" t="s">
        <v>146</v>
      </c>
      <c r="AD25" s="37">
        <v>2</v>
      </c>
      <c r="AE25" s="7" t="s">
        <v>139</v>
      </c>
      <c r="AF25" s="37">
        <v>2</v>
      </c>
      <c r="AG25" s="7" t="s">
        <v>149</v>
      </c>
      <c r="AH25" s="37">
        <v>1</v>
      </c>
      <c r="AI25" s="7" t="s">
        <v>160</v>
      </c>
      <c r="AJ25" s="37">
        <v>3</v>
      </c>
      <c r="AK25" s="7" t="s">
        <v>147</v>
      </c>
      <c r="AL25" s="37">
        <v>1.5</v>
      </c>
      <c r="AM25" s="7" t="s">
        <v>141</v>
      </c>
      <c r="AN25" s="37">
        <v>2</v>
      </c>
      <c r="AO25" s="7" t="s">
        <v>149</v>
      </c>
      <c r="AP25" s="37">
        <v>3.5</v>
      </c>
      <c r="AQ25" s="7" t="s">
        <v>149</v>
      </c>
      <c r="AR25" s="37">
        <v>1</v>
      </c>
      <c r="AS25" s="7" t="s">
        <v>141</v>
      </c>
      <c r="AT25" s="37">
        <v>2</v>
      </c>
      <c r="AU25" s="5" t="s">
        <v>162</v>
      </c>
      <c r="AV25" s="37">
        <v>4.5</v>
      </c>
      <c r="AW25" s="5" t="s">
        <v>142</v>
      </c>
      <c r="AX25" s="37">
        <v>4</v>
      </c>
      <c r="AY25" s="5" t="s">
        <v>144</v>
      </c>
      <c r="AZ25" s="37">
        <v>4</v>
      </c>
      <c r="BA25" s="5" t="s">
        <v>151</v>
      </c>
      <c r="BB25" s="37">
        <v>2.5</v>
      </c>
      <c r="BC25" s="10" t="s">
        <v>191</v>
      </c>
      <c r="BD25" s="37">
        <v>4</v>
      </c>
      <c r="BE25" s="7" t="s">
        <v>150</v>
      </c>
      <c r="BF25" s="37">
        <v>1</v>
      </c>
      <c r="BG25" s="7" t="s">
        <v>157</v>
      </c>
      <c r="BH25" s="37">
        <v>2</v>
      </c>
      <c r="BI25" s="7" t="s">
        <v>139</v>
      </c>
      <c r="BJ25" s="37">
        <v>1</v>
      </c>
      <c r="BK25" s="13" t="s">
        <v>199</v>
      </c>
      <c r="BL25" s="37">
        <v>4</v>
      </c>
      <c r="BM25" s="9" t="s">
        <v>115</v>
      </c>
      <c r="BN25" s="37">
        <v>2</v>
      </c>
      <c r="BO25" s="9" t="s">
        <v>122</v>
      </c>
      <c r="BP25" s="37">
        <v>3</v>
      </c>
      <c r="BQ25" s="8" t="s">
        <v>153</v>
      </c>
      <c r="BR25" s="37">
        <v>3</v>
      </c>
      <c r="BS25" s="7" t="s">
        <v>148</v>
      </c>
      <c r="BT25" s="37">
        <v>2.5</v>
      </c>
      <c r="BU25" s="13" t="s">
        <v>193</v>
      </c>
      <c r="BV25" s="37">
        <v>2</v>
      </c>
      <c r="BW25" s="9" t="s">
        <v>116</v>
      </c>
      <c r="BX25" s="37">
        <v>3.5</v>
      </c>
      <c r="BY25" s="9" t="s">
        <v>129</v>
      </c>
      <c r="BZ25" s="37">
        <v>3</v>
      </c>
      <c r="CA25" s="5" t="s">
        <v>147</v>
      </c>
      <c r="CB25" s="37">
        <v>3</v>
      </c>
      <c r="CC25" s="7" t="s">
        <v>140</v>
      </c>
      <c r="CD25" s="37">
        <v>1</v>
      </c>
      <c r="CE25" s="7" t="s">
        <v>156</v>
      </c>
      <c r="CF25" s="37">
        <v>3</v>
      </c>
      <c r="CG25" s="6" t="s">
        <v>139</v>
      </c>
      <c r="CH25" s="37">
        <v>1</v>
      </c>
      <c r="CI25" s="6" t="s">
        <v>140</v>
      </c>
      <c r="CJ25" s="37">
        <v>2</v>
      </c>
      <c r="CK25" s="5" t="s">
        <v>192</v>
      </c>
      <c r="CL25" s="37">
        <v>3</v>
      </c>
      <c r="CM25" s="37" t="s">
        <v>184</v>
      </c>
      <c r="CN25" s="37">
        <v>2</v>
      </c>
      <c r="CO25" s="37" t="s">
        <v>162</v>
      </c>
      <c r="CP25" s="37">
        <v>3</v>
      </c>
      <c r="CQ25" s="37" t="s">
        <v>139</v>
      </c>
      <c r="CR25" s="37">
        <v>3</v>
      </c>
      <c r="CS25" s="37">
        <v>83</v>
      </c>
      <c r="CT25" s="37">
        <v>2</v>
      </c>
      <c r="CU25" s="37" t="s">
        <v>148</v>
      </c>
      <c r="CV25" s="3">
        <v>1</v>
      </c>
      <c r="CW25" s="3">
        <f t="shared" si="0"/>
        <v>8600</v>
      </c>
      <c r="CX25" s="3">
        <f t="shared" si="1"/>
        <v>127</v>
      </c>
      <c r="CY25" s="3">
        <f t="shared" si="2"/>
        <v>67.71653543307086</v>
      </c>
    </row>
    <row r="26" spans="1:103">
      <c r="A26" s="4">
        <v>2016010160</v>
      </c>
      <c r="B26" s="4" t="s">
        <v>11</v>
      </c>
      <c r="C26" s="5" t="s">
        <v>199</v>
      </c>
      <c r="D26" s="5">
        <v>6</v>
      </c>
      <c r="E26" s="5">
        <v>60</v>
      </c>
      <c r="F26" s="5">
        <v>4</v>
      </c>
      <c r="G26" s="5" t="s">
        <v>147</v>
      </c>
      <c r="H26" s="5">
        <v>2</v>
      </c>
      <c r="I26" s="5" t="s">
        <v>145</v>
      </c>
      <c r="J26" s="5">
        <v>2</v>
      </c>
      <c r="K26" s="5" t="s">
        <v>206</v>
      </c>
      <c r="L26" s="5">
        <v>1</v>
      </c>
      <c r="M26" s="5" t="s">
        <v>141</v>
      </c>
      <c r="N26" s="5">
        <v>4</v>
      </c>
      <c r="O26" s="5">
        <v>85</v>
      </c>
      <c r="P26" s="5">
        <v>2</v>
      </c>
      <c r="Q26" s="5">
        <v>60</v>
      </c>
      <c r="R26" s="5">
        <v>3</v>
      </c>
      <c r="S26" s="5">
        <v>60</v>
      </c>
      <c r="T26" s="5">
        <v>5</v>
      </c>
      <c r="U26" s="5">
        <v>87</v>
      </c>
      <c r="V26" s="5">
        <v>1</v>
      </c>
      <c r="W26" s="5">
        <v>71</v>
      </c>
      <c r="X26" s="5">
        <v>4</v>
      </c>
      <c r="Y26" s="5">
        <v>85</v>
      </c>
      <c r="Z26" s="5">
        <v>3</v>
      </c>
      <c r="AA26" s="5">
        <v>81</v>
      </c>
      <c r="AB26" s="5">
        <v>2</v>
      </c>
      <c r="AC26" s="5" t="s">
        <v>149</v>
      </c>
      <c r="AD26" s="5">
        <v>2</v>
      </c>
      <c r="AE26" s="5">
        <v>78</v>
      </c>
      <c r="AF26" s="5">
        <v>2</v>
      </c>
      <c r="AG26" s="5">
        <v>87</v>
      </c>
      <c r="AH26" s="5">
        <v>1</v>
      </c>
      <c r="AI26" s="5">
        <v>81</v>
      </c>
      <c r="AJ26" s="5">
        <v>3</v>
      </c>
      <c r="AK26" s="5">
        <v>86</v>
      </c>
      <c r="AL26" s="5">
        <v>1.5</v>
      </c>
      <c r="AM26" s="5">
        <v>74</v>
      </c>
      <c r="AN26" s="5">
        <v>2</v>
      </c>
      <c r="AO26" s="5">
        <v>71</v>
      </c>
      <c r="AP26" s="5">
        <v>3.5</v>
      </c>
      <c r="AQ26" s="5">
        <v>94</v>
      </c>
      <c r="AR26" s="5">
        <v>1</v>
      </c>
      <c r="AS26" s="5">
        <v>81</v>
      </c>
      <c r="AT26" s="5">
        <v>2</v>
      </c>
      <c r="AU26" s="5">
        <v>60</v>
      </c>
      <c r="AV26" s="5">
        <v>4.5</v>
      </c>
      <c r="AW26" s="5">
        <v>79</v>
      </c>
      <c r="AX26" s="5">
        <v>4</v>
      </c>
      <c r="AY26" s="5">
        <v>91</v>
      </c>
      <c r="AZ26" s="5">
        <v>4</v>
      </c>
      <c r="BA26" s="5">
        <v>73</v>
      </c>
      <c r="BB26" s="5">
        <v>2.5</v>
      </c>
      <c r="BC26" s="5" t="s">
        <v>199</v>
      </c>
      <c r="BD26" s="5">
        <v>4</v>
      </c>
      <c r="BE26" s="5" t="s">
        <v>145</v>
      </c>
      <c r="BF26" s="5">
        <v>1</v>
      </c>
      <c r="BG26" s="5">
        <v>78</v>
      </c>
      <c r="BH26" s="5">
        <v>2</v>
      </c>
      <c r="BI26" s="5">
        <v>83</v>
      </c>
      <c r="BJ26" s="5">
        <v>1</v>
      </c>
      <c r="BK26" s="5">
        <v>60</v>
      </c>
      <c r="BL26" s="5">
        <v>4</v>
      </c>
      <c r="BM26" s="5" t="s">
        <v>131</v>
      </c>
      <c r="BN26" s="5">
        <v>2</v>
      </c>
      <c r="BO26" s="5" t="s">
        <v>120</v>
      </c>
      <c r="BP26" s="5">
        <v>3</v>
      </c>
      <c r="BQ26" s="5" t="s">
        <v>140</v>
      </c>
      <c r="BR26" s="5">
        <v>3</v>
      </c>
      <c r="BS26" s="5">
        <v>78</v>
      </c>
      <c r="BT26" s="5">
        <v>2.5</v>
      </c>
      <c r="BU26" s="5">
        <v>65</v>
      </c>
      <c r="BV26" s="5">
        <v>2</v>
      </c>
      <c r="BW26" s="5" t="s">
        <v>132</v>
      </c>
      <c r="BX26" s="5">
        <v>3.5</v>
      </c>
      <c r="BY26" s="5" t="s">
        <v>108</v>
      </c>
      <c r="BZ26" s="5">
        <v>3</v>
      </c>
      <c r="CA26" s="5">
        <v>91</v>
      </c>
      <c r="CB26" s="5">
        <v>3</v>
      </c>
      <c r="CC26" s="5">
        <v>86</v>
      </c>
      <c r="CD26" s="5">
        <v>1</v>
      </c>
      <c r="CE26" s="5">
        <v>94</v>
      </c>
      <c r="CF26" s="5">
        <v>3</v>
      </c>
      <c r="CG26" s="5">
        <v>80</v>
      </c>
      <c r="CH26" s="5">
        <v>1</v>
      </c>
      <c r="CI26" s="5">
        <v>95</v>
      </c>
      <c r="CJ26" s="37">
        <v>2</v>
      </c>
      <c r="CK26" s="37" t="s">
        <v>139</v>
      </c>
      <c r="CL26" s="37">
        <v>3</v>
      </c>
      <c r="CM26" s="37" t="s">
        <v>159</v>
      </c>
      <c r="CN26" s="37">
        <v>2</v>
      </c>
      <c r="CO26" s="37">
        <v>74</v>
      </c>
      <c r="CP26" s="37">
        <v>3</v>
      </c>
      <c r="CQ26" s="37">
        <v>84</v>
      </c>
      <c r="CR26" s="37">
        <v>3</v>
      </c>
      <c r="CS26" s="37">
        <v>89</v>
      </c>
      <c r="CT26" s="37">
        <v>2</v>
      </c>
      <c r="CU26" s="37">
        <v>90</v>
      </c>
      <c r="CV26" s="3">
        <v>1</v>
      </c>
      <c r="CW26" s="3">
        <f t="shared" si="0"/>
        <v>9523.9</v>
      </c>
      <c r="CX26" s="3">
        <f t="shared" si="1"/>
        <v>127</v>
      </c>
      <c r="CY26" s="3">
        <f t="shared" si="2"/>
        <v>74.991338582677159</v>
      </c>
    </row>
    <row r="27" spans="1:103">
      <c r="A27" s="4">
        <v>2016010161</v>
      </c>
      <c r="B27" s="4" t="s">
        <v>12</v>
      </c>
      <c r="C27" s="5" t="s">
        <v>172</v>
      </c>
      <c r="D27" s="5">
        <v>6</v>
      </c>
      <c r="E27" s="5" t="s">
        <v>139</v>
      </c>
      <c r="F27" s="5">
        <v>4</v>
      </c>
      <c r="G27" s="5" t="s">
        <v>180</v>
      </c>
      <c r="H27" s="5">
        <v>2</v>
      </c>
      <c r="I27" s="5" t="s">
        <v>143</v>
      </c>
      <c r="J27" s="5">
        <v>2</v>
      </c>
      <c r="K27" s="5" t="s">
        <v>207</v>
      </c>
      <c r="L27" s="5">
        <v>1</v>
      </c>
      <c r="M27" s="5" t="s">
        <v>153</v>
      </c>
      <c r="N27" s="5">
        <v>4</v>
      </c>
      <c r="O27" s="5">
        <v>80</v>
      </c>
      <c r="P27" s="5">
        <v>2</v>
      </c>
      <c r="Q27" s="5">
        <v>62</v>
      </c>
      <c r="R27" s="5">
        <v>3</v>
      </c>
      <c r="S27" s="5">
        <v>72</v>
      </c>
      <c r="T27" s="5">
        <v>5</v>
      </c>
      <c r="U27" s="5">
        <v>92</v>
      </c>
      <c r="V27" s="5">
        <v>1</v>
      </c>
      <c r="W27" s="5">
        <v>75</v>
      </c>
      <c r="X27" s="5">
        <v>4</v>
      </c>
      <c r="Y27" s="5">
        <v>71</v>
      </c>
      <c r="Z27" s="5">
        <v>3</v>
      </c>
      <c r="AA27" s="5">
        <v>80</v>
      </c>
      <c r="AB27" s="5">
        <v>2</v>
      </c>
      <c r="AC27" s="5" t="s">
        <v>157</v>
      </c>
      <c r="AD27" s="5">
        <v>2</v>
      </c>
      <c r="AE27" s="5">
        <v>86</v>
      </c>
      <c r="AF27" s="5">
        <v>2</v>
      </c>
      <c r="AG27" s="5">
        <v>90</v>
      </c>
      <c r="AH27" s="5">
        <v>1</v>
      </c>
      <c r="AI27" s="5">
        <v>64</v>
      </c>
      <c r="AJ27" s="5">
        <v>3</v>
      </c>
      <c r="AK27" s="5">
        <v>85</v>
      </c>
      <c r="AL27" s="5">
        <v>1.5</v>
      </c>
      <c r="AM27" s="5">
        <v>78</v>
      </c>
      <c r="AN27" s="5">
        <v>2</v>
      </c>
      <c r="AO27" s="5">
        <v>76</v>
      </c>
      <c r="AP27" s="5">
        <v>3.5</v>
      </c>
      <c r="AQ27" s="5">
        <v>92</v>
      </c>
      <c r="AR27" s="5">
        <v>1</v>
      </c>
      <c r="AS27" s="5">
        <v>78</v>
      </c>
      <c r="AT27" s="5">
        <v>2</v>
      </c>
      <c r="AU27" s="5">
        <v>72</v>
      </c>
      <c r="AV27" s="5">
        <v>4.5</v>
      </c>
      <c r="AW27" s="5">
        <v>75</v>
      </c>
      <c r="AX27" s="5">
        <v>4</v>
      </c>
      <c r="AY27" s="5">
        <v>90</v>
      </c>
      <c r="AZ27" s="5">
        <v>4</v>
      </c>
      <c r="BA27" s="5">
        <v>90</v>
      </c>
      <c r="BB27" s="5">
        <v>2.5</v>
      </c>
      <c r="BC27" s="5" t="s">
        <v>141</v>
      </c>
      <c r="BD27" s="5">
        <v>4</v>
      </c>
      <c r="BE27" s="5" t="s">
        <v>143</v>
      </c>
      <c r="BF27" s="5">
        <v>1</v>
      </c>
      <c r="BG27" s="5">
        <v>87</v>
      </c>
      <c r="BH27" s="5">
        <v>2</v>
      </c>
      <c r="BI27" s="5">
        <v>88</v>
      </c>
      <c r="BJ27" s="5">
        <v>1</v>
      </c>
      <c r="BK27" s="5">
        <v>60</v>
      </c>
      <c r="BL27" s="5">
        <v>4</v>
      </c>
      <c r="BM27" s="5" t="s">
        <v>130</v>
      </c>
      <c r="BN27" s="5">
        <v>2</v>
      </c>
      <c r="BO27" s="5" t="s">
        <v>105</v>
      </c>
      <c r="BP27" s="5">
        <v>3</v>
      </c>
      <c r="BQ27" s="5" t="s">
        <v>161</v>
      </c>
      <c r="BR27" s="5">
        <v>3</v>
      </c>
      <c r="BS27" s="5">
        <v>87</v>
      </c>
      <c r="BT27" s="5">
        <v>2.5</v>
      </c>
      <c r="BU27" s="5">
        <v>66</v>
      </c>
      <c r="BV27" s="5">
        <v>2</v>
      </c>
      <c r="BW27" s="5" t="s">
        <v>112</v>
      </c>
      <c r="BX27" s="5">
        <v>3.5</v>
      </c>
      <c r="BY27" s="5" t="s">
        <v>124</v>
      </c>
      <c r="BZ27" s="5">
        <v>3</v>
      </c>
      <c r="CA27" s="5">
        <v>91</v>
      </c>
      <c r="CB27" s="5">
        <v>3</v>
      </c>
      <c r="CC27" s="5">
        <v>82</v>
      </c>
      <c r="CD27" s="5">
        <v>1</v>
      </c>
      <c r="CE27" s="5">
        <v>90</v>
      </c>
      <c r="CF27" s="5">
        <v>3</v>
      </c>
      <c r="CG27" s="5">
        <v>89</v>
      </c>
      <c r="CH27" s="5">
        <v>1</v>
      </c>
      <c r="CI27" s="5">
        <v>87</v>
      </c>
      <c r="CJ27" s="37">
        <v>2</v>
      </c>
      <c r="CK27" s="37" t="s">
        <v>156</v>
      </c>
      <c r="CL27" s="37">
        <v>3</v>
      </c>
      <c r="CM27" s="37" t="s">
        <v>156</v>
      </c>
      <c r="CN27" s="37">
        <v>2</v>
      </c>
      <c r="CO27" s="37">
        <v>91</v>
      </c>
      <c r="CP27" s="37">
        <v>3</v>
      </c>
      <c r="CQ27" s="37">
        <v>89</v>
      </c>
      <c r="CR27" s="37">
        <v>3</v>
      </c>
      <c r="CS27" s="37">
        <v>87</v>
      </c>
      <c r="CT27" s="37">
        <v>2</v>
      </c>
      <c r="CU27" s="37">
        <v>92</v>
      </c>
      <c r="CV27" s="3">
        <v>1</v>
      </c>
      <c r="CW27" s="3">
        <f t="shared" si="0"/>
        <v>10102.5</v>
      </c>
      <c r="CX27" s="3">
        <f t="shared" si="1"/>
        <v>127</v>
      </c>
      <c r="CY27" s="3">
        <f t="shared" si="2"/>
        <v>79.547244094488192</v>
      </c>
    </row>
    <row r="28" spans="1:103">
      <c r="A28" s="4">
        <v>2016010163</v>
      </c>
      <c r="B28" s="4" t="s">
        <v>6</v>
      </c>
      <c r="C28" s="5" t="s">
        <v>149</v>
      </c>
      <c r="D28" s="5">
        <v>6</v>
      </c>
      <c r="E28" s="5" t="s">
        <v>148</v>
      </c>
      <c r="F28" s="5">
        <v>4</v>
      </c>
      <c r="G28" s="5" t="s">
        <v>147</v>
      </c>
      <c r="H28" s="5">
        <v>2</v>
      </c>
      <c r="I28" s="5" t="s">
        <v>147</v>
      </c>
      <c r="J28" s="5">
        <v>2</v>
      </c>
      <c r="K28" s="5" t="s">
        <v>208</v>
      </c>
      <c r="L28" s="5">
        <v>1</v>
      </c>
      <c r="M28" s="5" t="s">
        <v>167</v>
      </c>
      <c r="N28" s="5">
        <v>4</v>
      </c>
      <c r="O28" s="5">
        <v>80</v>
      </c>
      <c r="P28" s="5">
        <v>2</v>
      </c>
      <c r="Q28" s="5">
        <v>90</v>
      </c>
      <c r="R28" s="5">
        <v>3</v>
      </c>
      <c r="S28" s="5">
        <v>89</v>
      </c>
      <c r="T28" s="5">
        <v>5</v>
      </c>
      <c r="U28" s="5">
        <v>87</v>
      </c>
      <c r="V28" s="5">
        <v>1</v>
      </c>
      <c r="W28" s="5">
        <v>76</v>
      </c>
      <c r="X28" s="5">
        <v>4</v>
      </c>
      <c r="Y28" s="5">
        <v>85</v>
      </c>
      <c r="Z28" s="5">
        <v>3</v>
      </c>
      <c r="AA28" s="5">
        <v>81</v>
      </c>
      <c r="AB28" s="5">
        <v>2</v>
      </c>
      <c r="AC28" s="5" t="s">
        <v>178</v>
      </c>
      <c r="AD28" s="5">
        <v>2</v>
      </c>
      <c r="AE28" s="5">
        <v>86</v>
      </c>
      <c r="AF28" s="5">
        <v>2</v>
      </c>
      <c r="AG28" s="5">
        <v>88</v>
      </c>
      <c r="AH28" s="5">
        <v>1</v>
      </c>
      <c r="AI28" s="5">
        <v>82</v>
      </c>
      <c r="AJ28" s="5">
        <v>3</v>
      </c>
      <c r="AK28" s="5">
        <v>88</v>
      </c>
      <c r="AL28" s="5">
        <v>1.5</v>
      </c>
      <c r="AM28" s="5">
        <v>74</v>
      </c>
      <c r="AN28" s="5">
        <v>2</v>
      </c>
      <c r="AO28" s="5">
        <v>77</v>
      </c>
      <c r="AP28" s="5">
        <v>3.5</v>
      </c>
      <c r="AQ28" s="5">
        <v>85</v>
      </c>
      <c r="AR28" s="5">
        <v>1</v>
      </c>
      <c r="AS28" s="5">
        <v>87</v>
      </c>
      <c r="AT28" s="5">
        <v>2</v>
      </c>
      <c r="AU28" s="5">
        <v>87</v>
      </c>
      <c r="AV28" s="5">
        <v>4.5</v>
      </c>
      <c r="AW28" s="5">
        <v>87</v>
      </c>
      <c r="AX28" s="5">
        <v>4</v>
      </c>
      <c r="AY28" s="5">
        <v>89</v>
      </c>
      <c r="AZ28" s="5">
        <v>4</v>
      </c>
      <c r="BA28" s="5">
        <v>87</v>
      </c>
      <c r="BB28" s="5">
        <v>2.5</v>
      </c>
      <c r="BC28" s="5" t="s">
        <v>143</v>
      </c>
      <c r="BD28" s="5">
        <v>4</v>
      </c>
      <c r="BE28" s="5" t="s">
        <v>154</v>
      </c>
      <c r="BF28" s="5">
        <v>1</v>
      </c>
      <c r="BG28" s="5">
        <v>90</v>
      </c>
      <c r="BH28" s="5">
        <v>2</v>
      </c>
      <c r="BI28" s="5">
        <v>89</v>
      </c>
      <c r="BJ28" s="5">
        <v>1</v>
      </c>
      <c r="BK28" s="5">
        <v>70</v>
      </c>
      <c r="BL28" s="5">
        <v>4</v>
      </c>
      <c r="BM28" s="5" t="s">
        <v>111</v>
      </c>
      <c r="BN28" s="5">
        <v>2</v>
      </c>
      <c r="BO28" s="5" t="s">
        <v>113</v>
      </c>
      <c r="BP28" s="5">
        <v>3</v>
      </c>
      <c r="BQ28" s="5" t="s">
        <v>154</v>
      </c>
      <c r="BR28" s="5">
        <v>3</v>
      </c>
      <c r="BS28" s="5">
        <v>90</v>
      </c>
      <c r="BT28" s="5">
        <v>2.5</v>
      </c>
      <c r="BU28" s="5">
        <v>81</v>
      </c>
      <c r="BV28" s="5">
        <v>2</v>
      </c>
      <c r="BW28" s="5" t="s">
        <v>105</v>
      </c>
      <c r="BX28" s="5">
        <v>3.5</v>
      </c>
      <c r="BY28" s="5" t="s">
        <v>236</v>
      </c>
      <c r="BZ28" s="5">
        <v>3</v>
      </c>
      <c r="CA28" s="5">
        <v>87</v>
      </c>
      <c r="CB28" s="5">
        <v>3</v>
      </c>
      <c r="CC28" s="5">
        <v>76</v>
      </c>
      <c r="CD28" s="5">
        <v>1</v>
      </c>
      <c r="CE28" s="5">
        <v>90</v>
      </c>
      <c r="CF28" s="5">
        <v>3</v>
      </c>
      <c r="CG28" s="5">
        <v>87</v>
      </c>
      <c r="CH28" s="5">
        <v>1</v>
      </c>
      <c r="CI28" s="5">
        <v>86</v>
      </c>
      <c r="CJ28" s="37">
        <v>2</v>
      </c>
      <c r="CK28" s="37" t="s">
        <v>158</v>
      </c>
      <c r="CL28" s="37">
        <v>3</v>
      </c>
      <c r="CM28" s="37" t="s">
        <v>155</v>
      </c>
      <c r="CN28" s="37">
        <v>2</v>
      </c>
      <c r="CO28" s="37">
        <v>88</v>
      </c>
      <c r="CP28" s="37">
        <v>3</v>
      </c>
      <c r="CQ28" s="37">
        <v>89</v>
      </c>
      <c r="CR28" s="37">
        <v>3</v>
      </c>
      <c r="CS28" s="37">
        <v>91</v>
      </c>
      <c r="CT28" s="37">
        <v>2</v>
      </c>
      <c r="CU28" s="37">
        <v>88</v>
      </c>
      <c r="CV28" s="3">
        <v>1</v>
      </c>
      <c r="CW28" s="3">
        <f t="shared" si="0"/>
        <v>10622.55</v>
      </c>
      <c r="CX28" s="3">
        <f t="shared" si="1"/>
        <v>127</v>
      </c>
      <c r="CY28" s="3">
        <f t="shared" si="2"/>
        <v>83.642125984251962</v>
      </c>
    </row>
    <row r="29" spans="1:103">
      <c r="A29" s="4">
        <v>2016010164</v>
      </c>
      <c r="B29" s="4" t="s">
        <v>15</v>
      </c>
      <c r="C29" s="5" t="s">
        <v>167</v>
      </c>
      <c r="D29" s="5">
        <v>6</v>
      </c>
      <c r="E29" s="5">
        <v>60</v>
      </c>
      <c r="F29" s="5">
        <v>4</v>
      </c>
      <c r="G29" s="5" t="s">
        <v>181</v>
      </c>
      <c r="H29" s="5">
        <v>2</v>
      </c>
      <c r="I29" s="5" t="s">
        <v>150</v>
      </c>
      <c r="J29" s="5">
        <v>2</v>
      </c>
      <c r="K29" s="5" t="s">
        <v>209</v>
      </c>
      <c r="L29" s="5">
        <v>1</v>
      </c>
      <c r="M29" s="5" t="s">
        <v>161</v>
      </c>
      <c r="N29" s="5">
        <v>4</v>
      </c>
      <c r="O29" s="5">
        <v>72</v>
      </c>
      <c r="P29" s="5">
        <v>2</v>
      </c>
      <c r="Q29" s="5">
        <v>60</v>
      </c>
      <c r="R29" s="5">
        <v>3</v>
      </c>
      <c r="S29" s="5">
        <v>73</v>
      </c>
      <c r="T29" s="5">
        <v>5</v>
      </c>
      <c r="U29" s="5">
        <v>95</v>
      </c>
      <c r="V29" s="5">
        <v>1</v>
      </c>
      <c r="W29" s="5">
        <v>75</v>
      </c>
      <c r="X29" s="5">
        <v>4</v>
      </c>
      <c r="Y29" s="5">
        <v>81</v>
      </c>
      <c r="Z29" s="5">
        <v>3</v>
      </c>
      <c r="AA29" s="5">
        <v>78</v>
      </c>
      <c r="AB29" s="5">
        <v>2</v>
      </c>
      <c r="AC29" s="5" t="s">
        <v>151</v>
      </c>
      <c r="AD29" s="5">
        <v>2</v>
      </c>
      <c r="AE29" s="5">
        <v>83</v>
      </c>
      <c r="AF29" s="5">
        <v>2</v>
      </c>
      <c r="AG29" s="5">
        <v>82</v>
      </c>
      <c r="AH29" s="5">
        <v>1</v>
      </c>
      <c r="AI29" s="5">
        <v>88</v>
      </c>
      <c r="AJ29" s="5">
        <v>3</v>
      </c>
      <c r="AK29" s="5">
        <v>87</v>
      </c>
      <c r="AL29" s="5">
        <v>1.5</v>
      </c>
      <c r="AM29" s="5">
        <v>70</v>
      </c>
      <c r="AN29" s="5">
        <v>2</v>
      </c>
      <c r="AO29" s="5">
        <v>77</v>
      </c>
      <c r="AP29" s="5">
        <v>3.5</v>
      </c>
      <c r="AQ29" s="5">
        <v>96</v>
      </c>
      <c r="AR29" s="5">
        <v>1</v>
      </c>
      <c r="AS29" s="5">
        <v>72</v>
      </c>
      <c r="AT29" s="5">
        <v>2</v>
      </c>
      <c r="AU29" s="5">
        <v>60</v>
      </c>
      <c r="AV29" s="5">
        <v>4.5</v>
      </c>
      <c r="AW29" s="5">
        <v>63</v>
      </c>
      <c r="AX29" s="5">
        <v>4</v>
      </c>
      <c r="AY29" s="5">
        <v>79</v>
      </c>
      <c r="AZ29" s="5">
        <v>4</v>
      </c>
      <c r="BA29" s="5">
        <v>81</v>
      </c>
      <c r="BB29" s="5">
        <v>2.5</v>
      </c>
      <c r="BC29" s="5" t="s">
        <v>171</v>
      </c>
      <c r="BD29" s="5">
        <v>4</v>
      </c>
      <c r="BE29" s="5" t="s">
        <v>155</v>
      </c>
      <c r="BF29" s="5">
        <v>1</v>
      </c>
      <c r="BG29" s="5">
        <v>86</v>
      </c>
      <c r="BH29" s="5">
        <v>2</v>
      </c>
      <c r="BI29" s="5">
        <v>83</v>
      </c>
      <c r="BJ29" s="5">
        <v>1</v>
      </c>
      <c r="BK29" s="5">
        <v>60</v>
      </c>
      <c r="BL29" s="5">
        <v>4</v>
      </c>
      <c r="BM29" s="5" t="s">
        <v>234</v>
      </c>
      <c r="BN29" s="5">
        <v>2</v>
      </c>
      <c r="BO29" s="5" t="s">
        <v>128</v>
      </c>
      <c r="BP29" s="5">
        <v>3</v>
      </c>
      <c r="BQ29" s="5" t="s">
        <v>175</v>
      </c>
      <c r="BR29" s="5">
        <v>3</v>
      </c>
      <c r="BS29" s="5">
        <v>86</v>
      </c>
      <c r="BT29" s="5">
        <v>2.5</v>
      </c>
      <c r="BU29" s="5">
        <v>60</v>
      </c>
      <c r="BV29" s="5">
        <v>2</v>
      </c>
      <c r="BW29" s="5" t="s">
        <v>115</v>
      </c>
      <c r="BX29" s="5">
        <v>3.5</v>
      </c>
      <c r="BY29" s="5" t="s">
        <v>126</v>
      </c>
      <c r="BZ29" s="5">
        <v>3</v>
      </c>
      <c r="CA29" s="5">
        <v>80</v>
      </c>
      <c r="CB29" s="5">
        <v>3</v>
      </c>
      <c r="CC29" s="5">
        <v>91</v>
      </c>
      <c r="CD29" s="5">
        <v>1</v>
      </c>
      <c r="CE29" s="5">
        <v>93</v>
      </c>
      <c r="CF29" s="5">
        <v>3</v>
      </c>
      <c r="CG29" s="5">
        <v>83</v>
      </c>
      <c r="CH29" s="5">
        <v>1</v>
      </c>
      <c r="CI29" s="5">
        <v>93</v>
      </c>
      <c r="CJ29" s="37">
        <v>2</v>
      </c>
      <c r="CK29" s="37" t="s">
        <v>184</v>
      </c>
      <c r="CL29" s="37">
        <v>3</v>
      </c>
      <c r="CM29" s="37" t="s">
        <v>154</v>
      </c>
      <c r="CN29" s="37">
        <v>2</v>
      </c>
      <c r="CO29" s="37">
        <v>74</v>
      </c>
      <c r="CP29" s="37">
        <v>3</v>
      </c>
      <c r="CQ29" s="37">
        <v>85</v>
      </c>
      <c r="CR29" s="37">
        <v>3</v>
      </c>
      <c r="CS29" s="37">
        <v>86</v>
      </c>
      <c r="CT29" s="37">
        <v>2</v>
      </c>
      <c r="CU29" s="37">
        <v>84</v>
      </c>
      <c r="CV29" s="3">
        <v>1</v>
      </c>
      <c r="CW29" s="3">
        <f t="shared" si="0"/>
        <v>9573.1</v>
      </c>
      <c r="CX29" s="3">
        <f t="shared" si="1"/>
        <v>127</v>
      </c>
      <c r="CY29" s="3">
        <f t="shared" si="2"/>
        <v>75.378740157480323</v>
      </c>
    </row>
    <row r="30" spans="1:103">
      <c r="A30" s="4">
        <v>2016010165</v>
      </c>
      <c r="B30" s="4" t="s">
        <v>7</v>
      </c>
      <c r="C30" s="5" t="s">
        <v>176</v>
      </c>
      <c r="D30" s="5">
        <v>6</v>
      </c>
      <c r="E30" s="5" t="s">
        <v>145</v>
      </c>
      <c r="F30" s="5">
        <v>4</v>
      </c>
      <c r="G30" s="5" t="s">
        <v>178</v>
      </c>
      <c r="H30" s="5">
        <v>2</v>
      </c>
      <c r="I30" s="5" t="s">
        <v>157</v>
      </c>
      <c r="J30" s="5">
        <v>2</v>
      </c>
      <c r="K30" s="5" t="s">
        <v>210</v>
      </c>
      <c r="L30" s="5">
        <v>1</v>
      </c>
      <c r="M30" s="5" t="s">
        <v>146</v>
      </c>
      <c r="N30" s="5">
        <v>4</v>
      </c>
      <c r="O30" s="5">
        <v>82</v>
      </c>
      <c r="P30" s="5">
        <v>2</v>
      </c>
      <c r="Q30" s="5">
        <v>79</v>
      </c>
      <c r="R30" s="5">
        <v>3</v>
      </c>
      <c r="S30" s="5">
        <v>87</v>
      </c>
      <c r="T30" s="5">
        <v>5</v>
      </c>
      <c r="U30" s="5">
        <v>83</v>
      </c>
      <c r="V30" s="5">
        <v>1</v>
      </c>
      <c r="W30" s="5">
        <v>73</v>
      </c>
      <c r="X30" s="5">
        <v>4</v>
      </c>
      <c r="Y30" s="5">
        <v>84</v>
      </c>
      <c r="Z30" s="5">
        <v>3</v>
      </c>
      <c r="AA30" s="5">
        <v>78</v>
      </c>
      <c r="AB30" s="5">
        <v>2</v>
      </c>
      <c r="AC30" s="5" t="s">
        <v>175</v>
      </c>
      <c r="AD30" s="5">
        <v>2</v>
      </c>
      <c r="AE30" s="5">
        <v>85</v>
      </c>
      <c r="AF30" s="5">
        <v>2</v>
      </c>
      <c r="AG30" s="5">
        <v>88</v>
      </c>
      <c r="AH30" s="5">
        <v>1</v>
      </c>
      <c r="AI30" s="5">
        <v>71</v>
      </c>
      <c r="AJ30" s="5">
        <v>3</v>
      </c>
      <c r="AK30" s="5">
        <v>85</v>
      </c>
      <c r="AL30" s="5">
        <v>1.5</v>
      </c>
      <c r="AM30" s="5">
        <v>77</v>
      </c>
      <c r="AN30" s="5">
        <v>2</v>
      </c>
      <c r="AO30" s="5">
        <v>81</v>
      </c>
      <c r="AP30" s="5">
        <v>3.5</v>
      </c>
      <c r="AQ30" s="5">
        <v>87</v>
      </c>
      <c r="AR30" s="5">
        <v>1</v>
      </c>
      <c r="AS30" s="5">
        <v>80</v>
      </c>
      <c r="AT30" s="5">
        <v>2</v>
      </c>
      <c r="AU30" s="5">
        <v>71</v>
      </c>
      <c r="AV30" s="5">
        <v>4.5</v>
      </c>
      <c r="AW30" s="5">
        <v>87</v>
      </c>
      <c r="AX30" s="5">
        <v>4</v>
      </c>
      <c r="AY30" s="5">
        <v>91</v>
      </c>
      <c r="AZ30" s="5">
        <v>4</v>
      </c>
      <c r="BA30" s="5">
        <v>88</v>
      </c>
      <c r="BB30" s="5">
        <v>2.5</v>
      </c>
      <c r="BC30" s="5" t="s">
        <v>155</v>
      </c>
      <c r="BD30" s="5">
        <v>4</v>
      </c>
      <c r="BE30" s="5" t="s">
        <v>154</v>
      </c>
      <c r="BF30" s="5">
        <v>1</v>
      </c>
      <c r="BG30" s="5">
        <v>85</v>
      </c>
      <c r="BH30" s="5">
        <v>2</v>
      </c>
      <c r="BI30" s="5">
        <v>88</v>
      </c>
      <c r="BJ30" s="5">
        <v>1</v>
      </c>
      <c r="BK30" s="5">
        <v>71</v>
      </c>
      <c r="BL30" s="5">
        <v>4</v>
      </c>
      <c r="BM30" s="5" t="s">
        <v>236</v>
      </c>
      <c r="BN30" s="5">
        <v>2</v>
      </c>
      <c r="BO30" s="5" t="s">
        <v>123</v>
      </c>
      <c r="BP30" s="5">
        <v>3</v>
      </c>
      <c r="BQ30" s="5" t="s">
        <v>175</v>
      </c>
      <c r="BR30" s="5">
        <v>3</v>
      </c>
      <c r="BS30" s="5">
        <v>85</v>
      </c>
      <c r="BT30" s="5">
        <v>2.5</v>
      </c>
      <c r="BU30" s="5">
        <v>77</v>
      </c>
      <c r="BV30" s="5">
        <v>2</v>
      </c>
      <c r="BW30" s="5" t="s">
        <v>109</v>
      </c>
      <c r="BX30" s="5">
        <v>3.5</v>
      </c>
      <c r="BY30" s="5" t="s">
        <v>236</v>
      </c>
      <c r="BZ30" s="5">
        <v>3</v>
      </c>
      <c r="CA30" s="5">
        <v>87</v>
      </c>
      <c r="CB30" s="5">
        <v>3</v>
      </c>
      <c r="CC30" s="5">
        <v>87</v>
      </c>
      <c r="CD30" s="5">
        <v>1</v>
      </c>
      <c r="CE30" s="5">
        <v>90</v>
      </c>
      <c r="CF30" s="5">
        <v>3</v>
      </c>
      <c r="CG30" s="5">
        <v>81</v>
      </c>
      <c r="CH30" s="5">
        <v>1</v>
      </c>
      <c r="CI30" s="5">
        <v>91</v>
      </c>
      <c r="CJ30" s="37">
        <v>2</v>
      </c>
      <c r="CK30" s="37" t="s">
        <v>140</v>
      </c>
      <c r="CL30" s="37">
        <v>3</v>
      </c>
      <c r="CM30" s="37" t="s">
        <v>140</v>
      </c>
      <c r="CN30" s="37">
        <v>2</v>
      </c>
      <c r="CO30" s="37">
        <v>91</v>
      </c>
      <c r="CP30" s="37">
        <v>3</v>
      </c>
      <c r="CQ30" s="37">
        <v>89</v>
      </c>
      <c r="CR30" s="37">
        <v>3</v>
      </c>
      <c r="CS30" s="37">
        <v>87</v>
      </c>
      <c r="CT30" s="37">
        <v>2</v>
      </c>
      <c r="CU30" s="37">
        <v>88</v>
      </c>
      <c r="CV30" s="3">
        <v>1</v>
      </c>
      <c r="CW30" s="3">
        <f t="shared" si="0"/>
        <v>10520.6</v>
      </c>
      <c r="CX30" s="3">
        <f t="shared" si="1"/>
        <v>127</v>
      </c>
      <c r="CY30" s="3">
        <f t="shared" si="2"/>
        <v>82.83937007874016</v>
      </c>
    </row>
    <row r="31" spans="1:103">
      <c r="A31" s="4">
        <v>2016010166</v>
      </c>
      <c r="B31" s="4" t="s">
        <v>8</v>
      </c>
      <c r="C31" s="5" t="s">
        <v>149</v>
      </c>
      <c r="D31" s="5">
        <v>6</v>
      </c>
      <c r="E31" s="5" t="s">
        <v>139</v>
      </c>
      <c r="F31" s="5">
        <v>4</v>
      </c>
      <c r="G31" s="5" t="s">
        <v>147</v>
      </c>
      <c r="H31" s="5">
        <v>2</v>
      </c>
      <c r="I31" s="5" t="s">
        <v>154</v>
      </c>
      <c r="J31" s="5">
        <v>2</v>
      </c>
      <c r="K31" s="5" t="s">
        <v>211</v>
      </c>
      <c r="L31" s="5">
        <v>1</v>
      </c>
      <c r="M31" s="5" t="s">
        <v>148</v>
      </c>
      <c r="N31" s="5">
        <v>4</v>
      </c>
      <c r="O31" s="5">
        <v>83</v>
      </c>
      <c r="P31" s="5">
        <v>2</v>
      </c>
      <c r="Q31" s="5">
        <v>73</v>
      </c>
      <c r="R31" s="5">
        <v>3</v>
      </c>
      <c r="S31" s="5">
        <v>73</v>
      </c>
      <c r="T31" s="5">
        <v>5</v>
      </c>
      <c r="U31" s="5">
        <v>89</v>
      </c>
      <c r="V31" s="5">
        <v>1</v>
      </c>
      <c r="W31" s="5">
        <v>76</v>
      </c>
      <c r="X31" s="5">
        <v>4</v>
      </c>
      <c r="Y31" s="5">
        <v>65</v>
      </c>
      <c r="Z31" s="5">
        <v>3</v>
      </c>
      <c r="AA31" s="5">
        <v>84</v>
      </c>
      <c r="AB31" s="5">
        <v>2</v>
      </c>
      <c r="AC31" s="5" t="s">
        <v>180</v>
      </c>
      <c r="AD31" s="5">
        <v>2</v>
      </c>
      <c r="AE31" s="5">
        <v>76</v>
      </c>
      <c r="AF31" s="5">
        <v>2</v>
      </c>
      <c r="AG31" s="5">
        <v>90</v>
      </c>
      <c r="AH31" s="5">
        <v>1</v>
      </c>
      <c r="AI31" s="5">
        <v>65</v>
      </c>
      <c r="AJ31" s="5">
        <v>3</v>
      </c>
      <c r="AK31" s="5">
        <v>85</v>
      </c>
      <c r="AL31" s="5">
        <v>1.5</v>
      </c>
      <c r="AM31" s="5">
        <v>84</v>
      </c>
      <c r="AN31" s="5">
        <v>2</v>
      </c>
      <c r="AO31" s="5">
        <v>80</v>
      </c>
      <c r="AP31" s="5">
        <v>3.5</v>
      </c>
      <c r="AQ31" s="5">
        <v>90</v>
      </c>
      <c r="AR31" s="5">
        <v>1</v>
      </c>
      <c r="AS31" s="5">
        <v>84</v>
      </c>
      <c r="AT31" s="5">
        <v>2</v>
      </c>
      <c r="AU31" s="5">
        <v>87</v>
      </c>
      <c r="AV31" s="5">
        <v>4.5</v>
      </c>
      <c r="AW31" s="5">
        <v>78</v>
      </c>
      <c r="AX31" s="5">
        <v>4</v>
      </c>
      <c r="AY31" s="5">
        <v>82</v>
      </c>
      <c r="AZ31" s="5">
        <v>4</v>
      </c>
      <c r="BA31" s="5">
        <v>91</v>
      </c>
      <c r="BB31" s="5">
        <v>2.5</v>
      </c>
      <c r="BC31" s="5" t="s">
        <v>179</v>
      </c>
      <c r="BD31" s="5">
        <v>4</v>
      </c>
      <c r="BE31" s="5" t="s">
        <v>140</v>
      </c>
      <c r="BF31" s="5">
        <v>1</v>
      </c>
      <c r="BG31" s="5">
        <v>87</v>
      </c>
      <c r="BH31" s="5">
        <v>2</v>
      </c>
      <c r="BI31" s="5">
        <v>87</v>
      </c>
      <c r="BJ31" s="5">
        <v>1</v>
      </c>
      <c r="BK31" s="5">
        <v>75</v>
      </c>
      <c r="BL31" s="5">
        <v>4</v>
      </c>
      <c r="BM31" s="5" t="s">
        <v>130</v>
      </c>
      <c r="BN31" s="5">
        <v>2</v>
      </c>
      <c r="BO31" s="5" t="s">
        <v>239</v>
      </c>
      <c r="BP31" s="5">
        <v>3</v>
      </c>
      <c r="BQ31" s="5" t="s">
        <v>140</v>
      </c>
      <c r="BR31" s="5">
        <v>3</v>
      </c>
      <c r="BS31" s="5">
        <v>87</v>
      </c>
      <c r="BT31" s="5">
        <v>2.5</v>
      </c>
      <c r="BU31" s="5">
        <v>73</v>
      </c>
      <c r="BV31" s="5">
        <v>2</v>
      </c>
      <c r="BW31" s="5" t="s">
        <v>109</v>
      </c>
      <c r="BX31" s="5">
        <v>3.5</v>
      </c>
      <c r="BY31" s="5" t="s">
        <v>126</v>
      </c>
      <c r="BZ31" s="5">
        <v>3</v>
      </c>
      <c r="CA31" s="5">
        <v>84</v>
      </c>
      <c r="CB31" s="5">
        <v>3</v>
      </c>
      <c r="CC31" s="5">
        <v>88</v>
      </c>
      <c r="CD31" s="5">
        <v>1</v>
      </c>
      <c r="CE31" s="5">
        <v>93</v>
      </c>
      <c r="CF31" s="5">
        <v>3</v>
      </c>
      <c r="CG31" s="5">
        <v>88</v>
      </c>
      <c r="CH31" s="5">
        <v>1</v>
      </c>
      <c r="CI31" s="5">
        <v>87</v>
      </c>
      <c r="CJ31" s="37">
        <v>2</v>
      </c>
      <c r="CK31" s="37" t="s">
        <v>141</v>
      </c>
      <c r="CL31" s="37">
        <v>3</v>
      </c>
      <c r="CM31" s="37" t="s">
        <v>140</v>
      </c>
      <c r="CN31" s="37">
        <v>2</v>
      </c>
      <c r="CO31" s="37">
        <v>91</v>
      </c>
      <c r="CP31" s="37">
        <v>3</v>
      </c>
      <c r="CQ31" s="37">
        <v>96</v>
      </c>
      <c r="CR31" s="37">
        <v>3</v>
      </c>
      <c r="CS31" s="37">
        <v>84</v>
      </c>
      <c r="CT31" s="37">
        <v>2</v>
      </c>
      <c r="CU31" s="37">
        <v>92</v>
      </c>
      <c r="CV31" s="3">
        <v>1</v>
      </c>
      <c r="CW31" s="3">
        <f t="shared" si="0"/>
        <v>10337.9</v>
      </c>
      <c r="CX31" s="3">
        <f t="shared" si="1"/>
        <v>127</v>
      </c>
      <c r="CY31" s="3">
        <f t="shared" si="2"/>
        <v>81.400787401574803</v>
      </c>
    </row>
    <row r="32" spans="1:103">
      <c r="A32" s="4">
        <v>2016010167</v>
      </c>
      <c r="B32" s="4" t="s">
        <v>23</v>
      </c>
      <c r="C32" s="5" t="s">
        <v>183</v>
      </c>
      <c r="D32" s="5">
        <v>6</v>
      </c>
      <c r="E32" s="5" t="s">
        <v>149</v>
      </c>
      <c r="F32" s="5">
        <v>4</v>
      </c>
      <c r="G32" s="5" t="s">
        <v>141</v>
      </c>
      <c r="H32" s="5">
        <v>2</v>
      </c>
      <c r="I32" s="5" t="s">
        <v>179</v>
      </c>
      <c r="J32" s="5">
        <v>2</v>
      </c>
      <c r="K32" s="5" t="s">
        <v>212</v>
      </c>
      <c r="L32" s="5">
        <v>1</v>
      </c>
      <c r="M32" s="5" t="s">
        <v>161</v>
      </c>
      <c r="N32" s="5">
        <v>4</v>
      </c>
      <c r="O32" s="5">
        <v>82</v>
      </c>
      <c r="P32" s="5">
        <v>2</v>
      </c>
      <c r="Q32" s="5">
        <v>66</v>
      </c>
      <c r="R32" s="5">
        <v>3</v>
      </c>
      <c r="S32" s="5">
        <v>64</v>
      </c>
      <c r="T32" s="5">
        <v>5</v>
      </c>
      <c r="U32" s="5">
        <v>74</v>
      </c>
      <c r="V32" s="5">
        <v>1</v>
      </c>
      <c r="W32" s="5">
        <v>84</v>
      </c>
      <c r="X32" s="5">
        <v>4</v>
      </c>
      <c r="Y32" s="5">
        <v>70</v>
      </c>
      <c r="Z32" s="5">
        <v>3</v>
      </c>
      <c r="AA32" s="5">
        <v>86</v>
      </c>
      <c r="AB32" s="5">
        <v>2</v>
      </c>
      <c r="AC32" s="5" t="s">
        <v>166</v>
      </c>
      <c r="AD32" s="5">
        <v>2</v>
      </c>
      <c r="AE32" s="5">
        <v>86</v>
      </c>
      <c r="AF32" s="5">
        <v>2</v>
      </c>
      <c r="AG32" s="5">
        <v>93</v>
      </c>
      <c r="AH32" s="5">
        <v>1</v>
      </c>
      <c r="AI32" s="5">
        <v>77</v>
      </c>
      <c r="AJ32" s="5">
        <v>3</v>
      </c>
      <c r="AK32" s="5">
        <v>84</v>
      </c>
      <c r="AL32" s="5">
        <v>1.5</v>
      </c>
      <c r="AM32" s="5">
        <v>80</v>
      </c>
      <c r="AN32" s="5">
        <v>2</v>
      </c>
      <c r="AO32" s="5">
        <v>63</v>
      </c>
      <c r="AP32" s="5">
        <v>3.5</v>
      </c>
      <c r="AQ32" s="5">
        <v>75</v>
      </c>
      <c r="AR32" s="5">
        <v>1</v>
      </c>
      <c r="AS32" s="5">
        <v>80</v>
      </c>
      <c r="AT32" s="5">
        <v>2</v>
      </c>
      <c r="AU32" s="5">
        <v>66</v>
      </c>
      <c r="AV32" s="5">
        <v>4.5</v>
      </c>
      <c r="AW32" s="5">
        <v>76</v>
      </c>
      <c r="AX32" s="5">
        <v>4</v>
      </c>
      <c r="AY32" s="5">
        <v>76</v>
      </c>
      <c r="AZ32" s="5">
        <v>4</v>
      </c>
      <c r="BA32" s="5">
        <v>83</v>
      </c>
      <c r="BB32" s="5">
        <v>2.5</v>
      </c>
      <c r="BC32" s="5" t="s">
        <v>166</v>
      </c>
      <c r="BD32" s="5">
        <v>4</v>
      </c>
      <c r="BE32" s="5" t="s">
        <v>155</v>
      </c>
      <c r="BF32" s="5">
        <v>1</v>
      </c>
      <c r="BG32" s="5">
        <v>73</v>
      </c>
      <c r="BH32" s="5">
        <v>2</v>
      </c>
      <c r="BI32" s="5">
        <v>85</v>
      </c>
      <c r="BJ32" s="5">
        <v>1</v>
      </c>
      <c r="BK32" s="5">
        <v>60</v>
      </c>
      <c r="BL32" s="5">
        <v>4</v>
      </c>
      <c r="BM32" s="5" t="s">
        <v>133</v>
      </c>
      <c r="BN32" s="5">
        <v>2</v>
      </c>
      <c r="BO32" s="5" t="s">
        <v>106</v>
      </c>
      <c r="BP32" s="5">
        <v>3</v>
      </c>
      <c r="BQ32" s="5" t="s">
        <v>157</v>
      </c>
      <c r="BR32" s="5">
        <v>3</v>
      </c>
      <c r="BS32" s="5">
        <v>73</v>
      </c>
      <c r="BT32" s="5">
        <v>2.5</v>
      </c>
      <c r="BU32" s="5">
        <v>63</v>
      </c>
      <c r="BV32" s="5">
        <v>2</v>
      </c>
      <c r="BW32" s="5" t="s">
        <v>119</v>
      </c>
      <c r="BX32" s="5">
        <v>3.5</v>
      </c>
      <c r="BY32" s="5" t="s">
        <v>131</v>
      </c>
      <c r="BZ32" s="5">
        <v>3</v>
      </c>
      <c r="CA32" s="5">
        <v>84</v>
      </c>
      <c r="CB32" s="5">
        <v>3</v>
      </c>
      <c r="CC32" s="5">
        <v>76</v>
      </c>
      <c r="CD32" s="5">
        <v>1</v>
      </c>
      <c r="CE32" s="5">
        <v>89</v>
      </c>
      <c r="CF32" s="5">
        <v>3</v>
      </c>
      <c r="CG32" s="5">
        <v>76</v>
      </c>
      <c r="CH32" s="5">
        <v>1</v>
      </c>
      <c r="CI32" s="5">
        <v>93</v>
      </c>
      <c r="CJ32" s="37">
        <v>2</v>
      </c>
      <c r="CK32" s="37" t="s">
        <v>143</v>
      </c>
      <c r="CL32" s="37">
        <v>3</v>
      </c>
      <c r="CM32" s="37" t="s">
        <v>158</v>
      </c>
      <c r="CN32" s="37">
        <v>2</v>
      </c>
      <c r="CO32" s="37">
        <v>80</v>
      </c>
      <c r="CP32" s="37">
        <v>3</v>
      </c>
      <c r="CQ32" s="37">
        <v>89</v>
      </c>
      <c r="CR32" s="37">
        <v>3</v>
      </c>
      <c r="CS32" s="37">
        <v>84</v>
      </c>
      <c r="CT32" s="37">
        <v>2</v>
      </c>
      <c r="CU32" s="37">
        <v>83</v>
      </c>
      <c r="CV32" s="3">
        <v>1</v>
      </c>
      <c r="CW32" s="3">
        <f t="shared" si="0"/>
        <v>9661.6</v>
      </c>
      <c r="CX32" s="3">
        <f t="shared" si="1"/>
        <v>127</v>
      </c>
      <c r="CY32" s="3">
        <f t="shared" si="2"/>
        <v>76.075590551181108</v>
      </c>
    </row>
    <row r="33" spans="1:103">
      <c r="A33" s="4">
        <v>2016010168</v>
      </c>
      <c r="B33" s="4" t="s">
        <v>24</v>
      </c>
      <c r="C33" s="5" t="s">
        <v>146</v>
      </c>
      <c r="D33" s="5">
        <v>6</v>
      </c>
      <c r="E33" s="5">
        <v>60</v>
      </c>
      <c r="F33" s="5">
        <v>4</v>
      </c>
      <c r="G33" s="5" t="s">
        <v>147</v>
      </c>
      <c r="H33" s="5">
        <v>2</v>
      </c>
      <c r="I33" s="5" t="s">
        <v>138</v>
      </c>
      <c r="J33" s="5">
        <v>2</v>
      </c>
      <c r="K33" s="5" t="s">
        <v>213</v>
      </c>
      <c r="L33" s="5">
        <v>1</v>
      </c>
      <c r="M33" s="5" t="s">
        <v>144</v>
      </c>
      <c r="N33" s="5">
        <v>4</v>
      </c>
      <c r="O33" s="5">
        <v>74</v>
      </c>
      <c r="P33" s="5">
        <v>2</v>
      </c>
      <c r="Q33" s="5">
        <v>72</v>
      </c>
      <c r="R33" s="5">
        <v>3</v>
      </c>
      <c r="S33" s="5">
        <v>72</v>
      </c>
      <c r="T33" s="5">
        <v>5</v>
      </c>
      <c r="U33" s="5">
        <v>88</v>
      </c>
      <c r="V33" s="5">
        <v>1</v>
      </c>
      <c r="W33" s="5">
        <v>74</v>
      </c>
      <c r="X33" s="5">
        <v>4</v>
      </c>
      <c r="Y33" s="5">
        <v>70</v>
      </c>
      <c r="Z33" s="5">
        <v>3</v>
      </c>
      <c r="AA33" s="5">
        <v>73</v>
      </c>
      <c r="AB33" s="5">
        <v>2</v>
      </c>
      <c r="AC33" s="5" t="s">
        <v>148</v>
      </c>
      <c r="AD33" s="5">
        <v>2</v>
      </c>
      <c r="AE33" s="5">
        <v>73</v>
      </c>
      <c r="AF33" s="5">
        <v>2</v>
      </c>
      <c r="AG33" s="5">
        <v>93</v>
      </c>
      <c r="AH33" s="5">
        <v>1</v>
      </c>
      <c r="AI33" s="5">
        <v>76</v>
      </c>
      <c r="AJ33" s="5">
        <v>3</v>
      </c>
      <c r="AK33" s="5">
        <v>85</v>
      </c>
      <c r="AL33" s="5">
        <v>1.5</v>
      </c>
      <c r="AM33" s="5">
        <v>62</v>
      </c>
      <c r="AN33" s="5">
        <v>2</v>
      </c>
      <c r="AO33" s="5">
        <v>74</v>
      </c>
      <c r="AP33" s="5">
        <v>3.5</v>
      </c>
      <c r="AQ33" s="5">
        <v>84</v>
      </c>
      <c r="AR33" s="5">
        <v>1</v>
      </c>
      <c r="AS33" s="5">
        <v>80</v>
      </c>
      <c r="AT33" s="5">
        <v>2</v>
      </c>
      <c r="AU33" s="5">
        <v>63</v>
      </c>
      <c r="AV33" s="5">
        <v>4.5</v>
      </c>
      <c r="AW33" s="5">
        <v>66</v>
      </c>
      <c r="AX33" s="5">
        <v>4</v>
      </c>
      <c r="AY33" s="5">
        <v>85</v>
      </c>
      <c r="AZ33" s="5">
        <v>4</v>
      </c>
      <c r="BA33" s="5">
        <v>76</v>
      </c>
      <c r="BB33" s="5">
        <v>2.5</v>
      </c>
      <c r="BC33" s="5" t="s">
        <v>148</v>
      </c>
      <c r="BD33" s="5">
        <v>4</v>
      </c>
      <c r="BE33" s="5" t="s">
        <v>143</v>
      </c>
      <c r="BF33" s="5">
        <v>1</v>
      </c>
      <c r="BG33" s="5">
        <v>79</v>
      </c>
      <c r="BH33" s="5">
        <v>2</v>
      </c>
      <c r="BI33" s="5">
        <v>85</v>
      </c>
      <c r="BJ33" s="5">
        <v>1</v>
      </c>
      <c r="BK33" s="5">
        <v>60</v>
      </c>
      <c r="BL33" s="5">
        <v>4</v>
      </c>
      <c r="BM33" s="5" t="s">
        <v>108</v>
      </c>
      <c r="BN33" s="5">
        <v>2</v>
      </c>
      <c r="BO33" s="5" t="s">
        <v>133</v>
      </c>
      <c r="BP33" s="5">
        <v>3</v>
      </c>
      <c r="BQ33" s="5" t="s">
        <v>178</v>
      </c>
      <c r="BR33" s="5">
        <v>3</v>
      </c>
      <c r="BS33" s="5">
        <v>79</v>
      </c>
      <c r="BT33" s="5">
        <v>2.5</v>
      </c>
      <c r="BU33" s="5">
        <v>60</v>
      </c>
      <c r="BV33" s="5">
        <v>2</v>
      </c>
      <c r="BW33" s="5" t="s">
        <v>233</v>
      </c>
      <c r="BX33" s="5">
        <v>3.5</v>
      </c>
      <c r="BY33" s="5" t="s">
        <v>108</v>
      </c>
      <c r="BZ33" s="5">
        <v>3</v>
      </c>
      <c r="CA33" s="5">
        <v>81</v>
      </c>
      <c r="CB33" s="5">
        <v>3</v>
      </c>
      <c r="CC33" s="5">
        <v>90</v>
      </c>
      <c r="CD33" s="5">
        <v>1</v>
      </c>
      <c r="CE33" s="5">
        <v>88</v>
      </c>
      <c r="CF33" s="5">
        <v>3</v>
      </c>
      <c r="CG33" s="5">
        <v>82</v>
      </c>
      <c r="CH33" s="5">
        <v>1</v>
      </c>
      <c r="CI33" s="5">
        <v>87</v>
      </c>
      <c r="CJ33" s="37">
        <v>2</v>
      </c>
      <c r="CK33" s="37" t="s">
        <v>166</v>
      </c>
      <c r="CL33" s="37">
        <v>3</v>
      </c>
      <c r="CM33" s="37" t="s">
        <v>175</v>
      </c>
      <c r="CN33" s="37">
        <v>2</v>
      </c>
      <c r="CO33" s="37">
        <v>76</v>
      </c>
      <c r="CP33" s="37">
        <v>3</v>
      </c>
      <c r="CQ33" s="37">
        <v>87</v>
      </c>
      <c r="CR33" s="37">
        <v>3</v>
      </c>
      <c r="CS33" s="37">
        <v>82</v>
      </c>
      <c r="CT33" s="37">
        <v>2</v>
      </c>
      <c r="CU33" s="37">
        <v>85</v>
      </c>
      <c r="CV33" s="3">
        <v>1</v>
      </c>
      <c r="CW33" s="3">
        <f t="shared" si="0"/>
        <v>9501.5</v>
      </c>
      <c r="CX33" s="3">
        <f t="shared" si="1"/>
        <v>127</v>
      </c>
      <c r="CY33" s="3">
        <f t="shared" si="2"/>
        <v>74.814960629921259</v>
      </c>
    </row>
    <row r="34" spans="1:103">
      <c r="A34" s="4">
        <v>2016010169</v>
      </c>
      <c r="B34" s="4" t="s">
        <v>16</v>
      </c>
      <c r="C34" s="5" t="s">
        <v>201</v>
      </c>
      <c r="D34" s="5">
        <v>6</v>
      </c>
      <c r="E34" s="5">
        <v>60</v>
      </c>
      <c r="F34" s="5">
        <v>4</v>
      </c>
      <c r="G34" s="5" t="s">
        <v>139</v>
      </c>
      <c r="H34" s="5">
        <v>2</v>
      </c>
      <c r="I34" s="5" t="s">
        <v>179</v>
      </c>
      <c r="J34" s="5">
        <v>2</v>
      </c>
      <c r="K34" s="5" t="s">
        <v>214</v>
      </c>
      <c r="L34" s="5">
        <v>1</v>
      </c>
      <c r="M34" s="5" t="s">
        <v>139</v>
      </c>
      <c r="N34" s="5">
        <v>4</v>
      </c>
      <c r="O34" s="5">
        <v>68</v>
      </c>
      <c r="P34" s="5">
        <v>2</v>
      </c>
      <c r="Q34" s="5">
        <v>64</v>
      </c>
      <c r="R34" s="5">
        <v>3</v>
      </c>
      <c r="S34" s="5">
        <v>81</v>
      </c>
      <c r="T34" s="5">
        <v>5</v>
      </c>
      <c r="U34" s="5">
        <v>87</v>
      </c>
      <c r="V34" s="5">
        <v>1</v>
      </c>
      <c r="W34" s="5">
        <v>66</v>
      </c>
      <c r="X34" s="5">
        <v>4</v>
      </c>
      <c r="Y34" s="5">
        <v>85</v>
      </c>
      <c r="Z34" s="5">
        <v>3</v>
      </c>
      <c r="AA34" s="5">
        <v>86</v>
      </c>
      <c r="AB34" s="5">
        <v>2</v>
      </c>
      <c r="AC34" s="5" t="s">
        <v>141</v>
      </c>
      <c r="AD34" s="5">
        <v>2</v>
      </c>
      <c r="AE34" s="5">
        <v>71</v>
      </c>
      <c r="AF34" s="5">
        <v>2</v>
      </c>
      <c r="AG34" s="5">
        <v>79</v>
      </c>
      <c r="AH34" s="5">
        <v>1</v>
      </c>
      <c r="AI34" s="5">
        <v>84</v>
      </c>
      <c r="AJ34" s="5">
        <v>3</v>
      </c>
      <c r="AK34" s="5">
        <v>84</v>
      </c>
      <c r="AL34" s="5">
        <v>1.5</v>
      </c>
      <c r="AM34" s="5">
        <v>70</v>
      </c>
      <c r="AN34" s="5">
        <v>2</v>
      </c>
      <c r="AO34" s="5">
        <v>83</v>
      </c>
      <c r="AP34" s="5">
        <v>3.5</v>
      </c>
      <c r="AQ34" s="5">
        <v>84</v>
      </c>
      <c r="AR34" s="5">
        <v>1</v>
      </c>
      <c r="AS34" s="5">
        <v>82</v>
      </c>
      <c r="AT34" s="5">
        <v>2</v>
      </c>
      <c r="AU34" s="5">
        <v>70</v>
      </c>
      <c r="AV34" s="5">
        <v>4.5</v>
      </c>
      <c r="AW34" s="5">
        <v>65</v>
      </c>
      <c r="AX34" s="5">
        <v>4</v>
      </c>
      <c r="AY34" s="5">
        <v>83</v>
      </c>
      <c r="AZ34" s="5">
        <v>4</v>
      </c>
      <c r="BA34" s="5">
        <v>80</v>
      </c>
      <c r="BB34" s="5">
        <v>2.5</v>
      </c>
      <c r="BC34" s="5" t="s">
        <v>179</v>
      </c>
      <c r="BD34" s="5">
        <v>4</v>
      </c>
      <c r="BE34" s="5" t="s">
        <v>145</v>
      </c>
      <c r="BF34" s="5">
        <v>1</v>
      </c>
      <c r="BG34" s="5">
        <v>83</v>
      </c>
      <c r="BH34" s="5">
        <v>2</v>
      </c>
      <c r="BI34" s="5">
        <v>82</v>
      </c>
      <c r="BJ34" s="5">
        <v>1</v>
      </c>
      <c r="BK34" s="5">
        <v>65</v>
      </c>
      <c r="BL34" s="5">
        <v>4</v>
      </c>
      <c r="BM34" s="5" t="s">
        <v>121</v>
      </c>
      <c r="BN34" s="5">
        <v>2</v>
      </c>
      <c r="BO34" s="5" t="s">
        <v>128</v>
      </c>
      <c r="BP34" s="5">
        <v>3</v>
      </c>
      <c r="BQ34" s="5" t="s">
        <v>155</v>
      </c>
      <c r="BR34" s="5">
        <v>3</v>
      </c>
      <c r="BS34" s="5">
        <v>83</v>
      </c>
      <c r="BT34" s="5">
        <v>2.5</v>
      </c>
      <c r="BU34" s="5">
        <v>67</v>
      </c>
      <c r="BV34" s="5">
        <v>2</v>
      </c>
      <c r="BW34" s="5" t="s">
        <v>234</v>
      </c>
      <c r="BX34" s="5">
        <v>3.5</v>
      </c>
      <c r="BY34" s="5" t="s">
        <v>133</v>
      </c>
      <c r="BZ34" s="5">
        <v>3</v>
      </c>
      <c r="CA34" s="5">
        <v>81</v>
      </c>
      <c r="CB34" s="5">
        <v>3</v>
      </c>
      <c r="CC34" s="5">
        <v>88</v>
      </c>
      <c r="CD34" s="5">
        <v>1</v>
      </c>
      <c r="CE34" s="5">
        <v>91</v>
      </c>
      <c r="CF34" s="5">
        <v>3</v>
      </c>
      <c r="CG34" s="5">
        <v>83</v>
      </c>
      <c r="CH34" s="5">
        <v>1</v>
      </c>
      <c r="CI34" s="5">
        <v>91</v>
      </c>
      <c r="CJ34" s="37">
        <v>2</v>
      </c>
      <c r="CK34" s="37" t="s">
        <v>176</v>
      </c>
      <c r="CL34" s="37">
        <v>3</v>
      </c>
      <c r="CM34" s="37" t="s">
        <v>138</v>
      </c>
      <c r="CN34" s="37">
        <v>2</v>
      </c>
      <c r="CO34" s="37">
        <v>68</v>
      </c>
      <c r="CP34" s="37">
        <v>3</v>
      </c>
      <c r="CQ34" s="37">
        <v>87</v>
      </c>
      <c r="CR34" s="37">
        <v>3</v>
      </c>
      <c r="CS34" s="37">
        <v>82</v>
      </c>
      <c r="CT34" s="37">
        <v>2</v>
      </c>
      <c r="CU34" s="37">
        <v>78</v>
      </c>
      <c r="CV34" s="3">
        <v>1</v>
      </c>
      <c r="CW34" s="3">
        <f t="shared" si="0"/>
        <v>9642.0499999999993</v>
      </c>
      <c r="CX34" s="3">
        <f t="shared" si="1"/>
        <v>127</v>
      </c>
      <c r="CY34" s="3">
        <f t="shared" si="2"/>
        <v>75.921653543307087</v>
      </c>
    </row>
    <row r="35" spans="1:103">
      <c r="A35" s="4">
        <v>2016010171</v>
      </c>
      <c r="B35" s="4" t="s">
        <v>35</v>
      </c>
      <c r="C35" s="5" t="s">
        <v>142</v>
      </c>
      <c r="D35" s="5">
        <v>6</v>
      </c>
      <c r="E35" s="5" t="s">
        <v>149</v>
      </c>
      <c r="F35" s="5">
        <v>4</v>
      </c>
      <c r="G35" s="5" t="s">
        <v>180</v>
      </c>
      <c r="H35" s="5">
        <v>2</v>
      </c>
      <c r="I35" s="5" t="s">
        <v>150</v>
      </c>
      <c r="J35" s="5">
        <v>2</v>
      </c>
      <c r="K35" s="5" t="s">
        <v>215</v>
      </c>
      <c r="L35" s="5">
        <v>1</v>
      </c>
      <c r="M35" s="5" t="s">
        <v>148</v>
      </c>
      <c r="N35" s="5">
        <v>4</v>
      </c>
      <c r="O35" s="5">
        <v>82</v>
      </c>
      <c r="P35" s="5">
        <v>2</v>
      </c>
      <c r="Q35" s="5">
        <v>87</v>
      </c>
      <c r="R35" s="5">
        <v>3</v>
      </c>
      <c r="S35" s="5">
        <v>96</v>
      </c>
      <c r="T35" s="5">
        <v>5</v>
      </c>
      <c r="U35" s="5">
        <v>70</v>
      </c>
      <c r="V35" s="5">
        <v>1</v>
      </c>
      <c r="W35" s="5">
        <v>74</v>
      </c>
      <c r="X35" s="5">
        <v>4</v>
      </c>
      <c r="Y35" s="5">
        <v>64</v>
      </c>
      <c r="Z35" s="5">
        <v>3</v>
      </c>
      <c r="AA35" s="5">
        <v>88</v>
      </c>
      <c r="AB35" s="5">
        <v>2</v>
      </c>
      <c r="AC35" s="25" t="s">
        <v>231</v>
      </c>
      <c r="AD35" s="5">
        <v>2</v>
      </c>
      <c r="AE35" s="5">
        <v>79</v>
      </c>
      <c r="AF35" s="5">
        <v>2</v>
      </c>
      <c r="AG35" s="5">
        <v>61</v>
      </c>
      <c r="AH35" s="5">
        <v>1</v>
      </c>
      <c r="AI35" s="5">
        <v>74</v>
      </c>
      <c r="AJ35" s="5">
        <v>3</v>
      </c>
      <c r="AK35" s="25" t="s">
        <v>231</v>
      </c>
      <c r="AL35" s="5">
        <v>1.5</v>
      </c>
      <c r="AM35" s="5">
        <v>45</v>
      </c>
      <c r="AN35" s="5">
        <v>2</v>
      </c>
      <c r="AO35" s="5">
        <v>77</v>
      </c>
      <c r="AP35" s="5">
        <v>3.5</v>
      </c>
      <c r="AQ35" s="5">
        <v>71</v>
      </c>
      <c r="AR35" s="5">
        <v>1</v>
      </c>
      <c r="AS35" s="5">
        <v>82</v>
      </c>
      <c r="AT35" s="5">
        <v>2</v>
      </c>
      <c r="AU35" s="5">
        <v>92</v>
      </c>
      <c r="AV35" s="5">
        <v>4.5</v>
      </c>
      <c r="AW35" s="5">
        <v>70</v>
      </c>
      <c r="AX35" s="5">
        <v>4</v>
      </c>
      <c r="AY35" s="5">
        <v>83</v>
      </c>
      <c r="AZ35" s="5">
        <v>4</v>
      </c>
      <c r="BA35" s="5">
        <v>85</v>
      </c>
      <c r="BB35" s="5">
        <v>2.5</v>
      </c>
      <c r="BC35" s="5" t="s">
        <v>139</v>
      </c>
      <c r="BD35" s="5">
        <v>4</v>
      </c>
      <c r="BE35" s="5" t="s">
        <v>145</v>
      </c>
      <c r="BF35" s="5">
        <v>1</v>
      </c>
      <c r="BG35" s="5">
        <v>80</v>
      </c>
      <c r="BH35" s="5">
        <v>2</v>
      </c>
      <c r="BI35" s="5">
        <v>71</v>
      </c>
      <c r="BJ35" s="5">
        <v>1</v>
      </c>
      <c r="BK35" s="5">
        <v>76</v>
      </c>
      <c r="BL35" s="5">
        <v>4</v>
      </c>
      <c r="BM35" s="5" t="s">
        <v>115</v>
      </c>
      <c r="BN35" s="5">
        <v>2</v>
      </c>
      <c r="BO35" s="5" t="s">
        <v>115</v>
      </c>
      <c r="BP35" s="5">
        <v>3</v>
      </c>
      <c r="BQ35" s="5" t="s">
        <v>150</v>
      </c>
      <c r="BR35" s="5">
        <v>3</v>
      </c>
      <c r="BS35" s="5">
        <v>80</v>
      </c>
      <c r="BT35" s="5">
        <v>2.5</v>
      </c>
      <c r="BU35" s="5">
        <v>69</v>
      </c>
      <c r="BV35" s="5">
        <v>2</v>
      </c>
      <c r="BW35" s="5" t="s">
        <v>128</v>
      </c>
      <c r="BX35" s="5">
        <v>3.5</v>
      </c>
      <c r="BY35" s="5" t="s">
        <v>237</v>
      </c>
      <c r="BZ35" s="5">
        <v>3</v>
      </c>
      <c r="CA35" s="5">
        <v>84</v>
      </c>
      <c r="CB35" s="5">
        <v>3</v>
      </c>
      <c r="CC35" s="5">
        <v>79</v>
      </c>
      <c r="CD35" s="5">
        <v>1</v>
      </c>
      <c r="CE35" s="5">
        <v>72</v>
      </c>
      <c r="CF35" s="5">
        <v>3</v>
      </c>
      <c r="CG35" s="5">
        <v>81</v>
      </c>
      <c r="CH35" s="5">
        <v>1</v>
      </c>
      <c r="CI35" s="5">
        <v>83</v>
      </c>
      <c r="CJ35" s="37">
        <v>2</v>
      </c>
      <c r="CK35" s="37" t="s">
        <v>163</v>
      </c>
      <c r="CL35" s="37">
        <v>3</v>
      </c>
      <c r="CM35" s="37" t="s">
        <v>147</v>
      </c>
      <c r="CN35" s="37">
        <v>2</v>
      </c>
      <c r="CO35" s="37">
        <v>63</v>
      </c>
      <c r="CP35" s="37">
        <v>3</v>
      </c>
      <c r="CQ35" s="37">
        <v>70</v>
      </c>
      <c r="CR35" s="37">
        <v>3</v>
      </c>
      <c r="CS35" s="37">
        <v>60</v>
      </c>
      <c r="CT35" s="37">
        <v>2</v>
      </c>
      <c r="CU35" s="37">
        <v>68</v>
      </c>
      <c r="CV35" s="3">
        <v>1</v>
      </c>
      <c r="CW35" s="3">
        <f>C35*D35+E35*F35+G35*H35+I35*J35+K35*L35+M35*N35+O35*P35+Q35*R35+S35*T35+U35*V35+W35*X35+Y35*Z35+AA35*AB35+AE35*AF35+AG35*AH35+AI35*AJ35+AM35*AN35+AO35*AP35+AQ35*AR35+AS35*AT35+AU35*AV35+AW35*AX35+AY35*AZ35+BA35*BB35+BC35*BD35+BE35*BF35+BG35*BH35+BI35*BJ35+BK35*BL35+BM35*BN35+BO35*BP35+BQ35*BR35+BS35*BT35+BU35*BV35+BW35*BX35+BY35*BZ35+CA35*CB35+CC35*CD35+CE35*CF35+CG35*CH35+CI35*CJ35+CK35*CL35+CM35*CN35+CO35*CP35+CQ35*CR35+CS35*CT35+CU35*CV35</f>
        <v>9350.5</v>
      </c>
      <c r="CX35" s="3">
        <f>D35+F35+H35+J35+L35+N35+P35+R35+T35+V35+X35+Z35+AB35+AD35+AF35+AH35+AJ35+AL35+AN35+AP35+AR35+AT35+AV35+AX35+AZ35+BB35+BD35+BF35+BH35+BJ35+BL35+BN35+BP35+BR35+BT35+BV35+BX35+BZ35+CB35+CD35+CF35+CH35+CJ35+CL35+CN35+CP35+CR35+CT35+CV35-2-1.5</f>
        <v>123.5</v>
      </c>
      <c r="CY35" s="3">
        <f t="shared" si="2"/>
        <v>75.712550607287454</v>
      </c>
    </row>
    <row r="36" spans="1:103">
      <c r="A36" s="4">
        <v>2016010172</v>
      </c>
      <c r="B36" s="4" t="s">
        <v>34</v>
      </c>
      <c r="C36" s="5" t="s">
        <v>149</v>
      </c>
      <c r="D36" s="5">
        <v>6</v>
      </c>
      <c r="E36" s="5" t="s">
        <v>141</v>
      </c>
      <c r="F36" s="5">
        <v>4</v>
      </c>
      <c r="G36" s="5" t="s">
        <v>180</v>
      </c>
      <c r="H36" s="5">
        <v>2</v>
      </c>
      <c r="I36" s="5" t="s">
        <v>147</v>
      </c>
      <c r="J36" s="5">
        <v>2</v>
      </c>
      <c r="K36" s="5" t="s">
        <v>216</v>
      </c>
      <c r="L36" s="5">
        <v>1</v>
      </c>
      <c r="M36" s="5" t="s">
        <v>180</v>
      </c>
      <c r="N36" s="5">
        <v>4</v>
      </c>
      <c r="O36" s="5">
        <v>71</v>
      </c>
      <c r="P36" s="5">
        <v>2</v>
      </c>
      <c r="Q36" s="5">
        <v>63</v>
      </c>
      <c r="R36" s="5">
        <v>3</v>
      </c>
      <c r="S36" s="5">
        <v>61</v>
      </c>
      <c r="T36" s="5">
        <v>5</v>
      </c>
      <c r="U36" s="5">
        <v>73</v>
      </c>
      <c r="V36" s="5">
        <v>1</v>
      </c>
      <c r="W36" s="5">
        <v>73</v>
      </c>
      <c r="X36" s="5">
        <v>4</v>
      </c>
      <c r="Y36" s="5">
        <v>66</v>
      </c>
      <c r="Z36" s="5">
        <v>3</v>
      </c>
      <c r="AA36" s="5">
        <v>77</v>
      </c>
      <c r="AB36" s="5">
        <v>2</v>
      </c>
      <c r="AC36" s="5" t="s">
        <v>151</v>
      </c>
      <c r="AD36" s="5">
        <v>2</v>
      </c>
      <c r="AE36" s="5">
        <v>65</v>
      </c>
      <c r="AF36" s="5">
        <v>2</v>
      </c>
      <c r="AG36" s="5">
        <v>84</v>
      </c>
      <c r="AH36" s="5">
        <v>1</v>
      </c>
      <c r="AI36" s="5">
        <v>48</v>
      </c>
      <c r="AJ36" s="5">
        <v>3</v>
      </c>
      <c r="AK36" s="5">
        <v>86</v>
      </c>
      <c r="AL36" s="5">
        <v>1.5</v>
      </c>
      <c r="AM36" s="5">
        <v>76</v>
      </c>
      <c r="AN36" s="5">
        <v>2</v>
      </c>
      <c r="AO36" s="5">
        <v>66</v>
      </c>
      <c r="AP36" s="5">
        <v>3.5</v>
      </c>
      <c r="AQ36" s="5">
        <v>78</v>
      </c>
      <c r="AR36" s="5">
        <v>1</v>
      </c>
      <c r="AS36" s="5">
        <v>84</v>
      </c>
      <c r="AT36" s="5">
        <v>2</v>
      </c>
      <c r="AU36" s="5">
        <v>60</v>
      </c>
      <c r="AV36" s="5">
        <v>4.5</v>
      </c>
      <c r="AW36" s="5">
        <v>69</v>
      </c>
      <c r="AX36" s="5">
        <v>4</v>
      </c>
      <c r="AY36" s="5">
        <v>81</v>
      </c>
      <c r="AZ36" s="5">
        <v>4</v>
      </c>
      <c r="BA36" s="5">
        <v>72</v>
      </c>
      <c r="BB36" s="5">
        <v>2.5</v>
      </c>
      <c r="BC36" s="5" t="s">
        <v>146</v>
      </c>
      <c r="BD36" s="5">
        <v>4</v>
      </c>
      <c r="BE36" s="5" t="s">
        <v>150</v>
      </c>
      <c r="BF36" s="5">
        <v>1</v>
      </c>
      <c r="BG36" s="5">
        <v>74</v>
      </c>
      <c r="BH36" s="5">
        <v>2</v>
      </c>
      <c r="BI36" s="5">
        <v>80</v>
      </c>
      <c r="BJ36" s="5">
        <v>1</v>
      </c>
      <c r="BK36" s="5">
        <v>60</v>
      </c>
      <c r="BL36" s="5">
        <v>4</v>
      </c>
      <c r="BM36" s="5" t="s">
        <v>132</v>
      </c>
      <c r="BN36" s="5">
        <v>2</v>
      </c>
      <c r="BO36" s="5" t="s">
        <v>128</v>
      </c>
      <c r="BP36" s="5">
        <v>3</v>
      </c>
      <c r="BQ36" s="5" t="s">
        <v>163</v>
      </c>
      <c r="BR36" s="5">
        <v>3</v>
      </c>
      <c r="BS36" s="5">
        <v>74</v>
      </c>
      <c r="BT36" s="5">
        <v>2.5</v>
      </c>
      <c r="BU36" s="5">
        <v>63</v>
      </c>
      <c r="BV36" s="5">
        <v>2</v>
      </c>
      <c r="BW36" s="5" t="s">
        <v>117</v>
      </c>
      <c r="BX36" s="5">
        <v>3.5</v>
      </c>
      <c r="BY36" s="5" t="s">
        <v>129</v>
      </c>
      <c r="BZ36" s="5">
        <v>3</v>
      </c>
      <c r="CA36" s="5">
        <v>79</v>
      </c>
      <c r="CB36" s="5">
        <v>3</v>
      </c>
      <c r="CC36" s="5">
        <v>82</v>
      </c>
      <c r="CD36" s="5">
        <v>1</v>
      </c>
      <c r="CE36" s="5">
        <v>91</v>
      </c>
      <c r="CF36" s="5">
        <v>3</v>
      </c>
      <c r="CG36" s="5">
        <v>77</v>
      </c>
      <c r="CH36" s="5">
        <v>1</v>
      </c>
      <c r="CI36" s="5">
        <v>97</v>
      </c>
      <c r="CJ36" s="37">
        <v>2</v>
      </c>
      <c r="CK36" s="37" t="s">
        <v>141</v>
      </c>
      <c r="CL36" s="37">
        <v>3</v>
      </c>
      <c r="CM36" s="37" t="s">
        <v>154</v>
      </c>
      <c r="CN36" s="37">
        <v>2</v>
      </c>
      <c r="CO36" s="37">
        <v>73</v>
      </c>
      <c r="CP36" s="37">
        <v>3</v>
      </c>
      <c r="CQ36" s="37">
        <v>82</v>
      </c>
      <c r="CR36" s="37">
        <v>3</v>
      </c>
      <c r="CS36" s="37">
        <v>82</v>
      </c>
      <c r="CT36" s="37">
        <v>2</v>
      </c>
      <c r="CU36" s="37">
        <v>80</v>
      </c>
      <c r="CV36" s="3">
        <v>1</v>
      </c>
      <c r="CW36" s="3">
        <f t="shared" si="0"/>
        <v>9140.6</v>
      </c>
      <c r="CX36" s="3">
        <f t="shared" si="1"/>
        <v>127</v>
      </c>
      <c r="CY36" s="3">
        <f t="shared" si="2"/>
        <v>71.973228346456693</v>
      </c>
    </row>
    <row r="37" spans="1:103">
      <c r="A37" s="4">
        <v>2016010173</v>
      </c>
      <c r="B37" s="4" t="s">
        <v>33</v>
      </c>
      <c r="C37" s="5" t="s">
        <v>146</v>
      </c>
      <c r="D37" s="5">
        <v>6</v>
      </c>
      <c r="E37" s="5" t="s">
        <v>179</v>
      </c>
      <c r="F37" s="5">
        <v>4</v>
      </c>
      <c r="G37" s="5" t="s">
        <v>139</v>
      </c>
      <c r="H37" s="5">
        <v>2</v>
      </c>
      <c r="I37" s="5" t="s">
        <v>139</v>
      </c>
      <c r="J37" s="5">
        <v>2</v>
      </c>
      <c r="K37" s="5" t="s">
        <v>217</v>
      </c>
      <c r="L37" s="5">
        <v>1</v>
      </c>
      <c r="M37" s="5" t="s">
        <v>162</v>
      </c>
      <c r="N37" s="5">
        <v>4</v>
      </c>
      <c r="O37" s="5">
        <v>81</v>
      </c>
      <c r="P37" s="5">
        <v>2</v>
      </c>
      <c r="Q37" s="5">
        <v>68</v>
      </c>
      <c r="R37" s="5">
        <v>3</v>
      </c>
      <c r="S37" s="5">
        <v>75</v>
      </c>
      <c r="T37" s="5">
        <v>5</v>
      </c>
      <c r="U37" s="5">
        <v>87</v>
      </c>
      <c r="V37" s="5">
        <v>1</v>
      </c>
      <c r="W37" s="5">
        <v>60</v>
      </c>
      <c r="X37" s="5">
        <v>4</v>
      </c>
      <c r="Y37" s="5">
        <v>60</v>
      </c>
      <c r="Z37" s="5">
        <v>3</v>
      </c>
      <c r="AA37" s="5">
        <v>80</v>
      </c>
      <c r="AB37" s="5">
        <v>2</v>
      </c>
      <c r="AC37" s="5" t="s">
        <v>142</v>
      </c>
      <c r="AD37" s="5">
        <v>2</v>
      </c>
      <c r="AE37" s="5">
        <v>60</v>
      </c>
      <c r="AF37" s="5">
        <v>2</v>
      </c>
      <c r="AG37" s="5">
        <v>82</v>
      </c>
      <c r="AH37" s="5">
        <v>1</v>
      </c>
      <c r="AI37" s="5">
        <v>69</v>
      </c>
      <c r="AJ37" s="5">
        <v>3</v>
      </c>
      <c r="AK37" s="5">
        <v>84</v>
      </c>
      <c r="AL37" s="5">
        <v>1.5</v>
      </c>
      <c r="AM37" s="5">
        <v>66</v>
      </c>
      <c r="AN37" s="5">
        <v>2</v>
      </c>
      <c r="AO37" s="5">
        <v>73</v>
      </c>
      <c r="AP37" s="5">
        <v>3.5</v>
      </c>
      <c r="AQ37" s="5">
        <v>83</v>
      </c>
      <c r="AR37" s="5">
        <v>1</v>
      </c>
      <c r="AS37" s="5">
        <v>77</v>
      </c>
      <c r="AT37" s="5">
        <v>2</v>
      </c>
      <c r="AU37" s="5">
        <v>63</v>
      </c>
      <c r="AV37" s="5">
        <v>4.5</v>
      </c>
      <c r="AW37" s="5">
        <v>64</v>
      </c>
      <c r="AX37" s="5">
        <v>4</v>
      </c>
      <c r="AY37" s="5">
        <v>73</v>
      </c>
      <c r="AZ37" s="5">
        <v>4</v>
      </c>
      <c r="BA37" s="5">
        <v>80</v>
      </c>
      <c r="BB37" s="5">
        <v>2.5</v>
      </c>
      <c r="BC37" s="5" t="s">
        <v>149</v>
      </c>
      <c r="BD37" s="5">
        <v>4</v>
      </c>
      <c r="BE37" s="5" t="s">
        <v>157</v>
      </c>
      <c r="BF37" s="5">
        <v>1</v>
      </c>
      <c r="BG37" s="5">
        <v>75</v>
      </c>
      <c r="BH37" s="5">
        <v>2</v>
      </c>
      <c r="BI37" s="5">
        <v>83</v>
      </c>
      <c r="BJ37" s="5">
        <v>1</v>
      </c>
      <c r="BK37" s="5">
        <v>60</v>
      </c>
      <c r="BL37" s="5">
        <v>4</v>
      </c>
      <c r="BM37" s="5" t="s">
        <v>234</v>
      </c>
      <c r="BN37" s="5">
        <v>2</v>
      </c>
      <c r="BO37" s="5" t="s">
        <v>108</v>
      </c>
      <c r="BP37" s="5">
        <v>3</v>
      </c>
      <c r="BQ37" s="5" t="s">
        <v>142</v>
      </c>
      <c r="BR37" s="5">
        <v>3</v>
      </c>
      <c r="BS37" s="5">
        <v>75</v>
      </c>
      <c r="BT37" s="5">
        <v>2.5</v>
      </c>
      <c r="BU37" s="5">
        <v>60</v>
      </c>
      <c r="BV37" s="5">
        <v>2</v>
      </c>
      <c r="BW37" s="5" t="s">
        <v>135</v>
      </c>
      <c r="BX37" s="5">
        <v>3.5</v>
      </c>
      <c r="BY37" s="5" t="s">
        <v>134</v>
      </c>
      <c r="BZ37" s="5">
        <v>3</v>
      </c>
      <c r="CA37" s="5">
        <v>79</v>
      </c>
      <c r="CB37" s="5">
        <v>3</v>
      </c>
      <c r="CC37" s="5">
        <v>78</v>
      </c>
      <c r="CD37" s="5">
        <v>1</v>
      </c>
      <c r="CE37" s="5">
        <v>86</v>
      </c>
      <c r="CF37" s="5">
        <v>3</v>
      </c>
      <c r="CG37" s="5">
        <v>87</v>
      </c>
      <c r="CH37" s="5">
        <v>1</v>
      </c>
      <c r="CI37" s="5">
        <v>91</v>
      </c>
      <c r="CJ37" s="37">
        <v>2</v>
      </c>
      <c r="CK37" s="37" t="s">
        <v>142</v>
      </c>
      <c r="CL37" s="37">
        <v>3</v>
      </c>
      <c r="CM37" s="37" t="s">
        <v>145</v>
      </c>
      <c r="CN37" s="37">
        <v>2</v>
      </c>
      <c r="CO37" s="37">
        <v>80</v>
      </c>
      <c r="CP37" s="37">
        <v>3</v>
      </c>
      <c r="CQ37" s="37">
        <v>83</v>
      </c>
      <c r="CR37" s="37">
        <v>3</v>
      </c>
      <c r="CS37" s="37">
        <v>81</v>
      </c>
      <c r="CT37" s="37">
        <v>2</v>
      </c>
      <c r="CU37" s="37">
        <v>64</v>
      </c>
      <c r="CV37" s="3">
        <v>1</v>
      </c>
      <c r="CW37" s="3">
        <f t="shared" si="0"/>
        <v>9204</v>
      </c>
      <c r="CX37" s="3">
        <f t="shared" si="1"/>
        <v>127</v>
      </c>
      <c r="CY37" s="3">
        <f t="shared" si="2"/>
        <v>72.472440944881896</v>
      </c>
    </row>
    <row r="38" spans="1:103">
      <c r="A38" s="4">
        <v>2016010174</v>
      </c>
      <c r="B38" s="4" t="s">
        <v>9</v>
      </c>
      <c r="C38" s="5" t="s">
        <v>151</v>
      </c>
      <c r="D38" s="5">
        <v>6</v>
      </c>
      <c r="E38" s="5" t="s">
        <v>179</v>
      </c>
      <c r="F38" s="5">
        <v>4</v>
      </c>
      <c r="G38" s="5" t="s">
        <v>157</v>
      </c>
      <c r="H38" s="5">
        <v>2</v>
      </c>
      <c r="I38" s="5" t="s">
        <v>161</v>
      </c>
      <c r="J38" s="5">
        <v>2</v>
      </c>
      <c r="K38" s="5" t="s">
        <v>218</v>
      </c>
      <c r="L38" s="5">
        <v>1</v>
      </c>
      <c r="M38" s="5" t="s">
        <v>142</v>
      </c>
      <c r="N38" s="5">
        <v>4</v>
      </c>
      <c r="O38" s="5">
        <v>86</v>
      </c>
      <c r="P38" s="5">
        <v>2</v>
      </c>
      <c r="Q38" s="5">
        <v>82</v>
      </c>
      <c r="R38" s="5">
        <v>3</v>
      </c>
      <c r="S38" s="5">
        <v>85</v>
      </c>
      <c r="T38" s="5">
        <v>5</v>
      </c>
      <c r="U38" s="5">
        <v>77</v>
      </c>
      <c r="V38" s="5">
        <v>1</v>
      </c>
      <c r="W38" s="5">
        <v>82</v>
      </c>
      <c r="X38" s="5">
        <v>4</v>
      </c>
      <c r="Y38" s="5">
        <v>74</v>
      </c>
      <c r="Z38" s="5">
        <v>3</v>
      </c>
      <c r="AA38" s="5">
        <v>87</v>
      </c>
      <c r="AB38" s="5">
        <v>2</v>
      </c>
      <c r="AC38" s="5" t="s">
        <v>141</v>
      </c>
      <c r="AD38" s="5">
        <v>2</v>
      </c>
      <c r="AE38" s="5">
        <v>92</v>
      </c>
      <c r="AF38" s="5">
        <v>2</v>
      </c>
      <c r="AG38" s="5">
        <v>80</v>
      </c>
      <c r="AH38" s="5">
        <v>1</v>
      </c>
      <c r="AI38" s="5">
        <v>81</v>
      </c>
      <c r="AJ38" s="5">
        <v>3</v>
      </c>
      <c r="AK38" s="5">
        <v>82</v>
      </c>
      <c r="AL38" s="5">
        <v>1.5</v>
      </c>
      <c r="AM38" s="5">
        <v>78</v>
      </c>
      <c r="AN38" s="5">
        <v>2</v>
      </c>
      <c r="AO38" s="5">
        <v>86</v>
      </c>
      <c r="AP38" s="5">
        <v>3.5</v>
      </c>
      <c r="AQ38" s="5">
        <v>81</v>
      </c>
      <c r="AR38" s="5">
        <v>1</v>
      </c>
      <c r="AS38" s="5">
        <v>84</v>
      </c>
      <c r="AT38" s="5">
        <v>2</v>
      </c>
      <c r="AU38" s="5">
        <v>80</v>
      </c>
      <c r="AV38" s="5">
        <v>4.5</v>
      </c>
      <c r="AW38" s="5">
        <v>83</v>
      </c>
      <c r="AX38" s="5">
        <v>4</v>
      </c>
      <c r="AY38" s="5">
        <v>97</v>
      </c>
      <c r="AZ38" s="5">
        <v>4</v>
      </c>
      <c r="BA38" s="5">
        <v>87</v>
      </c>
      <c r="BB38" s="5">
        <v>2.5</v>
      </c>
      <c r="BC38" s="5" t="s">
        <v>155</v>
      </c>
      <c r="BD38" s="5">
        <v>4</v>
      </c>
      <c r="BE38" s="5" t="s">
        <v>161</v>
      </c>
      <c r="BF38" s="5">
        <v>1</v>
      </c>
      <c r="BG38" s="5">
        <v>85</v>
      </c>
      <c r="BH38" s="5">
        <v>2</v>
      </c>
      <c r="BI38" s="5">
        <v>84</v>
      </c>
      <c r="BJ38" s="5">
        <v>1</v>
      </c>
      <c r="BK38" s="5">
        <v>64</v>
      </c>
      <c r="BL38" s="5">
        <v>4</v>
      </c>
      <c r="BM38" s="5" t="s">
        <v>131</v>
      </c>
      <c r="BN38" s="5">
        <v>2</v>
      </c>
      <c r="BO38" s="5" t="s">
        <v>111</v>
      </c>
      <c r="BP38" s="5">
        <v>3</v>
      </c>
      <c r="BQ38" s="5" t="s">
        <v>158</v>
      </c>
      <c r="BR38" s="5">
        <v>3</v>
      </c>
      <c r="BS38" s="5">
        <v>85</v>
      </c>
      <c r="BT38" s="5">
        <v>2.5</v>
      </c>
      <c r="BU38" s="5">
        <v>84</v>
      </c>
      <c r="BV38" s="5">
        <v>2</v>
      </c>
      <c r="BW38" s="5" t="s">
        <v>113</v>
      </c>
      <c r="BX38" s="5">
        <v>3.5</v>
      </c>
      <c r="BY38" s="5" t="s">
        <v>233</v>
      </c>
      <c r="BZ38" s="5">
        <v>3</v>
      </c>
      <c r="CA38" s="5">
        <v>86</v>
      </c>
      <c r="CB38" s="5">
        <v>3</v>
      </c>
      <c r="CC38" s="5">
        <v>83</v>
      </c>
      <c r="CD38" s="5">
        <v>1</v>
      </c>
      <c r="CE38" s="5">
        <v>90</v>
      </c>
      <c r="CF38" s="5">
        <v>3</v>
      </c>
      <c r="CG38" s="5">
        <v>88</v>
      </c>
      <c r="CH38" s="5">
        <v>1</v>
      </c>
      <c r="CI38" s="5">
        <v>87</v>
      </c>
      <c r="CJ38" s="37">
        <v>2</v>
      </c>
      <c r="CK38" s="37" t="s">
        <v>180</v>
      </c>
      <c r="CL38" s="37">
        <v>3</v>
      </c>
      <c r="CM38" s="37" t="s">
        <v>156</v>
      </c>
      <c r="CN38" s="37">
        <v>2</v>
      </c>
      <c r="CO38" s="37">
        <v>74</v>
      </c>
      <c r="CP38" s="37">
        <v>3</v>
      </c>
      <c r="CQ38" s="37">
        <v>90</v>
      </c>
      <c r="CR38" s="37">
        <v>3</v>
      </c>
      <c r="CS38" s="37">
        <v>86</v>
      </c>
      <c r="CT38" s="37">
        <v>2</v>
      </c>
      <c r="CU38" s="37">
        <v>88</v>
      </c>
      <c r="CV38" s="3">
        <v>1</v>
      </c>
      <c r="CW38" s="3">
        <f t="shared" si="0"/>
        <v>10516.73</v>
      </c>
      <c r="CX38" s="3">
        <f t="shared" si="1"/>
        <v>127</v>
      </c>
      <c r="CY38" s="3">
        <f t="shared" si="2"/>
        <v>82.808897637795269</v>
      </c>
    </row>
    <row r="39" spans="1:103">
      <c r="A39" s="4">
        <v>2016010175</v>
      </c>
      <c r="B39" s="4" t="s">
        <v>27</v>
      </c>
      <c r="C39" s="5" t="s">
        <v>160</v>
      </c>
      <c r="D39" s="5">
        <v>6</v>
      </c>
      <c r="E39" s="5">
        <v>60</v>
      </c>
      <c r="F39" s="5">
        <v>4</v>
      </c>
      <c r="G39" s="5" t="s">
        <v>150</v>
      </c>
      <c r="H39" s="5">
        <v>2</v>
      </c>
      <c r="I39" s="5" t="s">
        <v>139</v>
      </c>
      <c r="J39" s="5">
        <v>2</v>
      </c>
      <c r="K39" s="5" t="s">
        <v>219</v>
      </c>
      <c r="L39" s="5">
        <v>1</v>
      </c>
      <c r="M39" s="5" t="s">
        <v>171</v>
      </c>
      <c r="N39" s="5">
        <v>4</v>
      </c>
      <c r="O39" s="5">
        <v>72</v>
      </c>
      <c r="P39" s="5">
        <v>2</v>
      </c>
      <c r="Q39" s="5">
        <v>65</v>
      </c>
      <c r="R39" s="5">
        <v>3</v>
      </c>
      <c r="S39" s="5">
        <v>46</v>
      </c>
      <c r="T39" s="5">
        <v>5</v>
      </c>
      <c r="U39" s="5">
        <v>90</v>
      </c>
      <c r="V39" s="5">
        <v>1</v>
      </c>
      <c r="W39" s="5">
        <v>68</v>
      </c>
      <c r="X39" s="5">
        <v>4</v>
      </c>
      <c r="Y39" s="5">
        <v>74</v>
      </c>
      <c r="Z39" s="5">
        <v>3</v>
      </c>
      <c r="AA39" s="5">
        <v>80</v>
      </c>
      <c r="AB39" s="5">
        <v>2</v>
      </c>
      <c r="AC39" s="5" t="s">
        <v>160</v>
      </c>
      <c r="AD39" s="5">
        <v>2</v>
      </c>
      <c r="AE39" s="5">
        <v>82</v>
      </c>
      <c r="AF39" s="5">
        <v>2</v>
      </c>
      <c r="AG39" s="5">
        <v>92</v>
      </c>
      <c r="AH39" s="5">
        <v>1</v>
      </c>
      <c r="AI39" s="5">
        <v>63</v>
      </c>
      <c r="AJ39" s="5">
        <v>3</v>
      </c>
      <c r="AK39" s="5">
        <v>86</v>
      </c>
      <c r="AL39" s="5">
        <v>1.5</v>
      </c>
      <c r="AM39" s="5">
        <v>73</v>
      </c>
      <c r="AN39" s="5">
        <v>2</v>
      </c>
      <c r="AO39" s="5">
        <v>75</v>
      </c>
      <c r="AP39" s="5">
        <v>3.5</v>
      </c>
      <c r="AQ39" s="5">
        <v>85</v>
      </c>
      <c r="AR39" s="5">
        <v>1</v>
      </c>
      <c r="AS39" s="5">
        <v>81</v>
      </c>
      <c r="AT39" s="5">
        <v>2</v>
      </c>
      <c r="AU39" s="5">
        <v>60</v>
      </c>
      <c r="AV39" s="5">
        <v>4.5</v>
      </c>
      <c r="AW39" s="5">
        <v>61</v>
      </c>
      <c r="AX39" s="5">
        <v>4</v>
      </c>
      <c r="AY39" s="5">
        <v>73</v>
      </c>
      <c r="AZ39" s="5">
        <v>4</v>
      </c>
      <c r="BA39" s="5">
        <v>85</v>
      </c>
      <c r="BB39" s="5">
        <v>2.5</v>
      </c>
      <c r="BC39" s="5" t="s">
        <v>146</v>
      </c>
      <c r="BD39" s="5">
        <v>4</v>
      </c>
      <c r="BE39" s="5" t="s">
        <v>157</v>
      </c>
      <c r="BF39" s="5">
        <v>1</v>
      </c>
      <c r="BG39" s="5">
        <v>75</v>
      </c>
      <c r="BH39" s="5">
        <v>2</v>
      </c>
      <c r="BI39" s="5">
        <v>83</v>
      </c>
      <c r="BJ39" s="5">
        <v>1</v>
      </c>
      <c r="BK39" s="5">
        <v>60</v>
      </c>
      <c r="BL39" s="5">
        <v>4</v>
      </c>
      <c r="BM39" s="5" t="s">
        <v>120</v>
      </c>
      <c r="BN39" s="5">
        <v>2</v>
      </c>
      <c r="BO39" s="5" t="s">
        <v>126</v>
      </c>
      <c r="BP39" s="5">
        <v>3</v>
      </c>
      <c r="BQ39" s="5" t="s">
        <v>180</v>
      </c>
      <c r="BR39" s="5">
        <v>3</v>
      </c>
      <c r="BS39" s="5">
        <v>75</v>
      </c>
      <c r="BT39" s="5">
        <v>2.5</v>
      </c>
      <c r="BU39" s="5">
        <v>75</v>
      </c>
      <c r="BV39" s="5">
        <v>2</v>
      </c>
      <c r="BW39" s="5" t="s">
        <v>121</v>
      </c>
      <c r="BX39" s="5">
        <v>3.5</v>
      </c>
      <c r="BY39" s="5" t="s">
        <v>114</v>
      </c>
      <c r="BZ39" s="5">
        <v>3</v>
      </c>
      <c r="CA39" s="5">
        <v>70</v>
      </c>
      <c r="CB39" s="5">
        <v>3</v>
      </c>
      <c r="CC39" s="5">
        <v>89</v>
      </c>
      <c r="CD39" s="5">
        <v>1</v>
      </c>
      <c r="CE39" s="5">
        <v>86</v>
      </c>
      <c r="CF39" s="5">
        <v>3</v>
      </c>
      <c r="CG39" s="5">
        <v>66</v>
      </c>
      <c r="CH39" s="5">
        <v>1</v>
      </c>
      <c r="CI39" s="5">
        <v>85</v>
      </c>
      <c r="CJ39" s="37">
        <v>2</v>
      </c>
      <c r="CK39" s="37" t="s">
        <v>147</v>
      </c>
      <c r="CL39" s="37">
        <v>3</v>
      </c>
      <c r="CM39" s="37" t="s">
        <v>178</v>
      </c>
      <c r="CN39" s="37">
        <v>2</v>
      </c>
      <c r="CO39" s="37">
        <v>63</v>
      </c>
      <c r="CP39" s="37">
        <v>3</v>
      </c>
      <c r="CQ39" s="37">
        <v>89</v>
      </c>
      <c r="CR39" s="37">
        <v>3</v>
      </c>
      <c r="CS39" s="37">
        <v>79</v>
      </c>
      <c r="CT39" s="37">
        <v>2</v>
      </c>
      <c r="CU39" s="37">
        <v>72</v>
      </c>
      <c r="CV39" s="3">
        <v>1</v>
      </c>
      <c r="CW39" s="3">
        <f t="shared" si="0"/>
        <v>9034.7999999999993</v>
      </c>
      <c r="CX39" s="3">
        <f t="shared" si="1"/>
        <v>127</v>
      </c>
      <c r="CY39" s="3">
        <f t="shared" si="2"/>
        <v>71.140157480314954</v>
      </c>
    </row>
    <row r="40" spans="1:103">
      <c r="A40" s="4">
        <v>2016010176</v>
      </c>
      <c r="B40" s="4" t="s">
        <v>21</v>
      </c>
      <c r="C40" s="5" t="s">
        <v>162</v>
      </c>
      <c r="D40" s="5">
        <v>6</v>
      </c>
      <c r="E40" s="5" t="s">
        <v>157</v>
      </c>
      <c r="F40" s="5">
        <v>4</v>
      </c>
      <c r="G40" s="5" t="s">
        <v>180</v>
      </c>
      <c r="H40" s="5">
        <v>2</v>
      </c>
      <c r="I40" s="5" t="s">
        <v>157</v>
      </c>
      <c r="J40" s="5">
        <v>2</v>
      </c>
      <c r="K40" s="5" t="s">
        <v>220</v>
      </c>
      <c r="L40" s="5">
        <v>1</v>
      </c>
      <c r="M40" s="5" t="s">
        <v>148</v>
      </c>
      <c r="N40" s="5">
        <v>4</v>
      </c>
      <c r="O40" s="5">
        <v>78</v>
      </c>
      <c r="P40" s="5">
        <v>2</v>
      </c>
      <c r="Q40" s="5">
        <v>62</v>
      </c>
      <c r="R40" s="5">
        <v>3</v>
      </c>
      <c r="S40" s="5">
        <v>63</v>
      </c>
      <c r="T40" s="5">
        <v>5</v>
      </c>
      <c r="U40" s="5">
        <v>77</v>
      </c>
      <c r="V40" s="5">
        <v>1</v>
      </c>
      <c r="W40" s="5">
        <v>66</v>
      </c>
      <c r="X40" s="5">
        <v>4</v>
      </c>
      <c r="Y40" s="5">
        <v>60</v>
      </c>
      <c r="Z40" s="5">
        <v>3</v>
      </c>
      <c r="AA40" s="5">
        <v>82</v>
      </c>
      <c r="AB40" s="5">
        <v>2</v>
      </c>
      <c r="AC40" s="5" t="s">
        <v>176</v>
      </c>
      <c r="AD40" s="5">
        <v>2</v>
      </c>
      <c r="AE40" s="5">
        <v>64</v>
      </c>
      <c r="AF40" s="5">
        <v>2</v>
      </c>
      <c r="AG40" s="5">
        <v>81</v>
      </c>
      <c r="AH40" s="5">
        <v>1</v>
      </c>
      <c r="AI40" s="5">
        <v>74</v>
      </c>
      <c r="AJ40" s="5">
        <v>3</v>
      </c>
      <c r="AK40" s="5">
        <v>82</v>
      </c>
      <c r="AL40" s="5">
        <v>1.5</v>
      </c>
      <c r="AM40" s="5">
        <v>66</v>
      </c>
      <c r="AN40" s="5">
        <v>2</v>
      </c>
      <c r="AO40" s="5">
        <v>65</v>
      </c>
      <c r="AP40" s="5">
        <v>3.5</v>
      </c>
      <c r="AQ40" s="5">
        <v>90</v>
      </c>
      <c r="AR40" s="5">
        <v>1</v>
      </c>
      <c r="AS40" s="5">
        <v>75</v>
      </c>
      <c r="AT40" s="5">
        <v>2</v>
      </c>
      <c r="AU40" s="5">
        <v>60</v>
      </c>
      <c r="AV40" s="5">
        <v>4.5</v>
      </c>
      <c r="AW40" s="5">
        <v>67</v>
      </c>
      <c r="AX40" s="5">
        <v>4</v>
      </c>
      <c r="AY40" s="5">
        <v>83</v>
      </c>
      <c r="AZ40" s="5">
        <v>4</v>
      </c>
      <c r="BA40" s="5">
        <v>76</v>
      </c>
      <c r="BB40" s="5">
        <v>2.5</v>
      </c>
      <c r="BC40" s="5" t="s">
        <v>202</v>
      </c>
      <c r="BD40" s="5">
        <v>4</v>
      </c>
      <c r="BE40" s="5" t="s">
        <v>161</v>
      </c>
      <c r="BF40" s="5">
        <v>1</v>
      </c>
      <c r="BG40" s="5">
        <v>72</v>
      </c>
      <c r="BH40" s="5">
        <v>2</v>
      </c>
      <c r="BI40" s="5">
        <v>83</v>
      </c>
      <c r="BJ40" s="5">
        <v>1</v>
      </c>
      <c r="BK40" s="5">
        <v>43</v>
      </c>
      <c r="BL40" s="5">
        <v>4</v>
      </c>
      <c r="BM40" s="5" t="s">
        <v>233</v>
      </c>
      <c r="BN40" s="5">
        <v>2</v>
      </c>
      <c r="BO40" s="5" t="s">
        <v>115</v>
      </c>
      <c r="BP40" s="5">
        <v>3</v>
      </c>
      <c r="BQ40" s="5" t="s">
        <v>143</v>
      </c>
      <c r="BR40" s="5">
        <v>3</v>
      </c>
      <c r="BS40" s="5">
        <v>72</v>
      </c>
      <c r="BT40" s="5">
        <v>2.5</v>
      </c>
      <c r="BU40" s="5">
        <v>60</v>
      </c>
      <c r="BV40" s="5">
        <v>2</v>
      </c>
      <c r="BW40" s="5">
        <v>60</v>
      </c>
      <c r="BX40" s="5">
        <v>3.5</v>
      </c>
      <c r="BY40" s="5" t="s">
        <v>238</v>
      </c>
      <c r="BZ40" s="5">
        <v>3</v>
      </c>
      <c r="CA40" s="5">
        <v>81</v>
      </c>
      <c r="CB40" s="5">
        <v>3</v>
      </c>
      <c r="CC40" s="5">
        <v>91</v>
      </c>
      <c r="CD40" s="5">
        <v>1</v>
      </c>
      <c r="CE40" s="5">
        <v>92</v>
      </c>
      <c r="CF40" s="5">
        <v>3</v>
      </c>
      <c r="CG40" s="5">
        <v>83</v>
      </c>
      <c r="CH40" s="5">
        <v>1</v>
      </c>
      <c r="CI40" s="5">
        <v>89</v>
      </c>
      <c r="CJ40" s="37">
        <v>2</v>
      </c>
      <c r="CK40" s="37" t="s">
        <v>171</v>
      </c>
      <c r="CL40" s="37">
        <v>3</v>
      </c>
      <c r="CM40" s="37" t="s">
        <v>178</v>
      </c>
      <c r="CN40" s="37">
        <v>2</v>
      </c>
      <c r="CO40" s="37">
        <v>63</v>
      </c>
      <c r="CP40" s="37">
        <v>3</v>
      </c>
      <c r="CQ40" s="37">
        <v>70</v>
      </c>
      <c r="CR40" s="37">
        <v>3</v>
      </c>
      <c r="CS40" s="37">
        <v>85</v>
      </c>
      <c r="CT40" s="37">
        <v>2</v>
      </c>
      <c r="CU40" s="37">
        <v>83</v>
      </c>
      <c r="CV40" s="3">
        <v>1</v>
      </c>
      <c r="CW40" s="3">
        <f t="shared" si="0"/>
        <v>8972.7000000000007</v>
      </c>
      <c r="CX40" s="3">
        <f t="shared" si="1"/>
        <v>127</v>
      </c>
      <c r="CY40" s="3">
        <f t="shared" si="2"/>
        <v>70.651181102362216</v>
      </c>
    </row>
    <row r="41" spans="1:103">
      <c r="A41" s="4">
        <v>2016010177</v>
      </c>
      <c r="B41" s="4" t="s">
        <v>19</v>
      </c>
      <c r="C41" s="5" t="s">
        <v>201</v>
      </c>
      <c r="D41" s="5">
        <v>6</v>
      </c>
      <c r="E41" s="5" t="s">
        <v>145</v>
      </c>
      <c r="F41" s="5">
        <v>4</v>
      </c>
      <c r="G41" s="5" t="s">
        <v>145</v>
      </c>
      <c r="H41" s="5">
        <v>2</v>
      </c>
      <c r="I41" s="5" t="s">
        <v>150</v>
      </c>
      <c r="J41" s="5">
        <v>2</v>
      </c>
      <c r="K41" s="5" t="s">
        <v>221</v>
      </c>
      <c r="L41" s="5">
        <v>1</v>
      </c>
      <c r="M41" s="5" t="s">
        <v>176</v>
      </c>
      <c r="N41" s="5">
        <v>4</v>
      </c>
      <c r="O41" s="5">
        <v>78</v>
      </c>
      <c r="P41" s="5">
        <v>2</v>
      </c>
      <c r="Q41" s="5">
        <v>70</v>
      </c>
      <c r="R41" s="5">
        <v>3</v>
      </c>
      <c r="S41" s="5">
        <v>60</v>
      </c>
      <c r="T41" s="5">
        <v>5</v>
      </c>
      <c r="U41" s="5">
        <v>83</v>
      </c>
      <c r="V41" s="5">
        <v>1</v>
      </c>
      <c r="W41" s="5">
        <v>60</v>
      </c>
      <c r="X41" s="5">
        <v>4</v>
      </c>
      <c r="Y41" s="5">
        <v>70</v>
      </c>
      <c r="Z41" s="5">
        <v>3</v>
      </c>
      <c r="AA41" s="5">
        <v>80</v>
      </c>
      <c r="AB41" s="5">
        <v>2</v>
      </c>
      <c r="AC41" s="5" t="s">
        <v>151</v>
      </c>
      <c r="AD41" s="5">
        <v>2</v>
      </c>
      <c r="AE41" s="5">
        <v>67</v>
      </c>
      <c r="AF41" s="5">
        <v>2</v>
      </c>
      <c r="AG41" s="5">
        <v>78</v>
      </c>
      <c r="AH41" s="5">
        <v>1</v>
      </c>
      <c r="AI41" s="5">
        <v>84</v>
      </c>
      <c r="AJ41" s="5">
        <v>3</v>
      </c>
      <c r="AK41" s="5">
        <v>84</v>
      </c>
      <c r="AL41" s="5">
        <v>1.5</v>
      </c>
      <c r="AM41" s="5">
        <v>63</v>
      </c>
      <c r="AN41" s="5">
        <v>2</v>
      </c>
      <c r="AO41" s="5">
        <v>80</v>
      </c>
      <c r="AP41" s="5">
        <v>3.5</v>
      </c>
      <c r="AQ41" s="5">
        <v>76</v>
      </c>
      <c r="AR41" s="5">
        <v>1</v>
      </c>
      <c r="AS41" s="5">
        <v>74</v>
      </c>
      <c r="AT41" s="5">
        <v>2</v>
      </c>
      <c r="AU41" s="5">
        <v>72</v>
      </c>
      <c r="AV41" s="5">
        <v>4.5</v>
      </c>
      <c r="AW41" s="5">
        <v>60</v>
      </c>
      <c r="AX41" s="5">
        <v>4</v>
      </c>
      <c r="AY41" s="5">
        <v>84</v>
      </c>
      <c r="AZ41" s="5">
        <v>4</v>
      </c>
      <c r="BA41" s="5">
        <v>82</v>
      </c>
      <c r="BB41" s="5">
        <v>2.5</v>
      </c>
      <c r="BC41" s="5" t="s">
        <v>166</v>
      </c>
      <c r="BD41" s="5">
        <v>4</v>
      </c>
      <c r="BE41" s="5" t="s">
        <v>143</v>
      </c>
      <c r="BF41" s="5">
        <v>1</v>
      </c>
      <c r="BG41" s="5">
        <v>76</v>
      </c>
      <c r="BH41" s="5">
        <v>2</v>
      </c>
      <c r="BI41" s="5">
        <v>86</v>
      </c>
      <c r="BJ41" s="5">
        <v>1</v>
      </c>
      <c r="BK41" s="5">
        <v>60</v>
      </c>
      <c r="BL41" s="5">
        <v>4</v>
      </c>
      <c r="BM41" s="5" t="s">
        <v>131</v>
      </c>
      <c r="BN41" s="5">
        <v>2</v>
      </c>
      <c r="BO41" s="5" t="s">
        <v>106</v>
      </c>
      <c r="BP41" s="5">
        <v>3</v>
      </c>
      <c r="BQ41" s="5" t="s">
        <v>175</v>
      </c>
      <c r="BR41" s="5">
        <v>3</v>
      </c>
      <c r="BS41" s="5">
        <v>76</v>
      </c>
      <c r="BT41" s="5">
        <v>2.5</v>
      </c>
      <c r="BU41" s="5">
        <v>72</v>
      </c>
      <c r="BV41" s="5">
        <v>2</v>
      </c>
      <c r="BW41" s="5" t="s">
        <v>110</v>
      </c>
      <c r="BX41" s="5">
        <v>3.5</v>
      </c>
      <c r="BY41" s="5" t="s">
        <v>119</v>
      </c>
      <c r="BZ41" s="5">
        <v>3</v>
      </c>
      <c r="CA41" s="5">
        <v>85</v>
      </c>
      <c r="CB41" s="5">
        <v>3</v>
      </c>
      <c r="CC41" s="5">
        <v>93</v>
      </c>
      <c r="CD41" s="5">
        <v>1</v>
      </c>
      <c r="CE41" s="5">
        <v>93</v>
      </c>
      <c r="CF41" s="5">
        <v>3</v>
      </c>
      <c r="CG41" s="5">
        <v>81</v>
      </c>
      <c r="CH41" s="5">
        <v>1</v>
      </c>
      <c r="CI41" s="5">
        <v>90</v>
      </c>
      <c r="CJ41" s="37">
        <v>2</v>
      </c>
      <c r="CK41" s="37" t="s">
        <v>150</v>
      </c>
      <c r="CL41" s="37">
        <v>3</v>
      </c>
      <c r="CM41" s="37" t="s">
        <v>165</v>
      </c>
      <c r="CN41" s="37">
        <v>2</v>
      </c>
      <c r="CO41" s="37">
        <v>76</v>
      </c>
      <c r="CP41" s="37">
        <v>3</v>
      </c>
      <c r="CQ41" s="37">
        <v>81</v>
      </c>
      <c r="CR41" s="37">
        <v>3</v>
      </c>
      <c r="CS41" s="37">
        <v>94</v>
      </c>
      <c r="CT41" s="37">
        <v>2</v>
      </c>
      <c r="CU41" s="37">
        <v>81</v>
      </c>
      <c r="CV41" s="3">
        <v>1</v>
      </c>
      <c r="CW41" s="3">
        <f t="shared" si="0"/>
        <v>9622</v>
      </c>
      <c r="CX41" s="3">
        <f t="shared" si="1"/>
        <v>127</v>
      </c>
      <c r="CY41" s="3">
        <f t="shared" si="2"/>
        <v>75.763779527559052</v>
      </c>
    </row>
    <row r="42" spans="1:103">
      <c r="A42" s="4">
        <v>2016010178</v>
      </c>
      <c r="B42" s="4" t="s">
        <v>42</v>
      </c>
      <c r="C42" s="5" t="s">
        <v>202</v>
      </c>
      <c r="D42" s="5">
        <v>6</v>
      </c>
      <c r="E42" s="5">
        <v>60</v>
      </c>
      <c r="F42" s="5">
        <v>4</v>
      </c>
      <c r="G42" s="5" t="s">
        <v>139</v>
      </c>
      <c r="H42" s="5">
        <v>2</v>
      </c>
      <c r="I42" s="5" t="s">
        <v>163</v>
      </c>
      <c r="J42" s="5">
        <v>2</v>
      </c>
      <c r="K42" s="5" t="s">
        <v>222</v>
      </c>
      <c r="L42" s="5">
        <v>1</v>
      </c>
      <c r="M42" s="5" t="s">
        <v>153</v>
      </c>
      <c r="N42" s="5">
        <v>4</v>
      </c>
      <c r="O42" s="5">
        <v>72</v>
      </c>
      <c r="P42" s="5">
        <v>2</v>
      </c>
      <c r="Q42" s="5">
        <v>71</v>
      </c>
      <c r="R42" s="5">
        <v>3</v>
      </c>
      <c r="S42" s="5">
        <v>62</v>
      </c>
      <c r="T42" s="5">
        <v>5</v>
      </c>
      <c r="U42" s="5">
        <v>80</v>
      </c>
      <c r="V42" s="5">
        <v>1</v>
      </c>
      <c r="W42" s="5">
        <v>60</v>
      </c>
      <c r="X42" s="5">
        <v>4</v>
      </c>
      <c r="Y42" s="5">
        <v>45</v>
      </c>
      <c r="Z42" s="5">
        <v>3</v>
      </c>
      <c r="AA42" s="5">
        <v>81</v>
      </c>
      <c r="AB42" s="5">
        <v>2</v>
      </c>
      <c r="AC42" s="5" t="s">
        <v>146</v>
      </c>
      <c r="AD42" s="5">
        <v>2</v>
      </c>
      <c r="AE42" s="5">
        <v>64</v>
      </c>
      <c r="AF42" s="5">
        <v>2</v>
      </c>
      <c r="AG42" s="5">
        <v>80</v>
      </c>
      <c r="AH42" s="5">
        <v>1</v>
      </c>
      <c r="AI42" s="5">
        <v>67</v>
      </c>
      <c r="AJ42" s="5">
        <v>3</v>
      </c>
      <c r="AK42" s="5">
        <v>83</v>
      </c>
      <c r="AL42" s="5">
        <v>1.5</v>
      </c>
      <c r="AM42" s="5">
        <v>64</v>
      </c>
      <c r="AN42" s="5">
        <v>2</v>
      </c>
      <c r="AO42" s="5">
        <v>61</v>
      </c>
      <c r="AP42" s="5">
        <v>3.5</v>
      </c>
      <c r="AQ42" s="5">
        <v>79</v>
      </c>
      <c r="AR42" s="5">
        <v>1</v>
      </c>
      <c r="AS42" s="5">
        <v>84</v>
      </c>
      <c r="AT42" s="5">
        <v>2</v>
      </c>
      <c r="AU42" s="5">
        <v>62</v>
      </c>
      <c r="AV42" s="5">
        <v>4.5</v>
      </c>
      <c r="AW42" s="5">
        <v>68</v>
      </c>
      <c r="AX42" s="5">
        <v>4</v>
      </c>
      <c r="AY42" s="5">
        <v>78</v>
      </c>
      <c r="AZ42" s="5">
        <v>4</v>
      </c>
      <c r="BA42" s="5">
        <v>76</v>
      </c>
      <c r="BB42" s="5">
        <v>2.5</v>
      </c>
      <c r="BC42" s="5" t="s">
        <v>142</v>
      </c>
      <c r="BD42" s="5">
        <v>4</v>
      </c>
      <c r="BE42" s="5" t="s">
        <v>150</v>
      </c>
      <c r="BF42" s="5">
        <v>1</v>
      </c>
      <c r="BG42" s="5">
        <v>70</v>
      </c>
      <c r="BH42" s="5">
        <v>2</v>
      </c>
      <c r="BI42" s="5">
        <v>86</v>
      </c>
      <c r="BJ42" s="5">
        <v>1</v>
      </c>
      <c r="BK42" s="5">
        <v>60</v>
      </c>
      <c r="BL42" s="5">
        <v>4</v>
      </c>
      <c r="BM42" s="5" t="s">
        <v>131</v>
      </c>
      <c r="BN42" s="5">
        <v>2</v>
      </c>
      <c r="BO42" s="5" t="s">
        <v>132</v>
      </c>
      <c r="BP42" s="5">
        <v>3</v>
      </c>
      <c r="BQ42" s="5" t="s">
        <v>161</v>
      </c>
      <c r="BR42" s="5">
        <v>3</v>
      </c>
      <c r="BS42" s="5">
        <v>70</v>
      </c>
      <c r="BT42" s="5">
        <v>2.5</v>
      </c>
      <c r="BU42" s="5">
        <v>77</v>
      </c>
      <c r="BV42" s="5">
        <v>2</v>
      </c>
      <c r="BW42" s="5" t="s">
        <v>110</v>
      </c>
      <c r="BX42" s="5">
        <v>3.5</v>
      </c>
      <c r="BY42" s="5" t="s">
        <v>131</v>
      </c>
      <c r="BZ42" s="5">
        <v>3</v>
      </c>
      <c r="CA42" s="5">
        <v>82</v>
      </c>
      <c r="CB42" s="5">
        <v>3</v>
      </c>
      <c r="CC42" s="5">
        <v>79</v>
      </c>
      <c r="CD42" s="5">
        <v>1</v>
      </c>
      <c r="CE42" s="5">
        <v>82</v>
      </c>
      <c r="CF42" s="5">
        <v>3</v>
      </c>
      <c r="CG42" s="5">
        <v>78</v>
      </c>
      <c r="CH42" s="5">
        <v>1</v>
      </c>
      <c r="CI42" s="5">
        <v>86</v>
      </c>
      <c r="CJ42" s="37">
        <v>2</v>
      </c>
      <c r="CK42" s="37" t="s">
        <v>160</v>
      </c>
      <c r="CL42" s="37">
        <v>3</v>
      </c>
      <c r="CM42" s="37" t="s">
        <v>178</v>
      </c>
      <c r="CN42" s="37">
        <v>2</v>
      </c>
      <c r="CO42" s="37">
        <v>83</v>
      </c>
      <c r="CP42" s="37">
        <v>3</v>
      </c>
      <c r="CQ42" s="37">
        <v>85</v>
      </c>
      <c r="CR42" s="37">
        <v>3</v>
      </c>
      <c r="CS42" s="37">
        <v>80</v>
      </c>
      <c r="CT42" s="37">
        <v>2</v>
      </c>
      <c r="CU42" s="37">
        <v>83</v>
      </c>
      <c r="CV42" s="3">
        <v>1</v>
      </c>
      <c r="CW42" s="3">
        <f t="shared" si="0"/>
        <v>9083.4</v>
      </c>
      <c r="CX42" s="3">
        <f t="shared" si="1"/>
        <v>127</v>
      </c>
      <c r="CY42" s="3">
        <f t="shared" si="2"/>
        <v>71.522834645669292</v>
      </c>
    </row>
    <row r="43" spans="1:103">
      <c r="A43" s="4">
        <v>2016010179</v>
      </c>
      <c r="B43" s="4" t="s">
        <v>25</v>
      </c>
      <c r="C43" s="5" t="s">
        <v>163</v>
      </c>
      <c r="D43" s="5">
        <v>6</v>
      </c>
      <c r="E43" s="5" t="s">
        <v>181</v>
      </c>
      <c r="F43" s="5">
        <v>4</v>
      </c>
      <c r="G43" s="5" t="s">
        <v>138</v>
      </c>
      <c r="H43" s="5">
        <v>2</v>
      </c>
      <c r="I43" s="5" t="s">
        <v>143</v>
      </c>
      <c r="J43" s="5">
        <v>2</v>
      </c>
      <c r="K43" s="5" t="s">
        <v>223</v>
      </c>
      <c r="L43" s="5">
        <v>1</v>
      </c>
      <c r="M43" s="5" t="s">
        <v>179</v>
      </c>
      <c r="N43" s="5">
        <v>4</v>
      </c>
      <c r="O43" s="5">
        <v>80</v>
      </c>
      <c r="P43" s="5">
        <v>2</v>
      </c>
      <c r="Q43" s="5">
        <v>88</v>
      </c>
      <c r="R43" s="5">
        <v>3</v>
      </c>
      <c r="S43" s="5">
        <v>76</v>
      </c>
      <c r="T43" s="5">
        <v>5</v>
      </c>
      <c r="U43" s="5">
        <v>86</v>
      </c>
      <c r="V43" s="5">
        <v>1</v>
      </c>
      <c r="W43" s="5">
        <v>78</v>
      </c>
      <c r="X43" s="5">
        <v>4</v>
      </c>
      <c r="Y43" s="5">
        <v>72</v>
      </c>
      <c r="Z43" s="5">
        <v>3</v>
      </c>
      <c r="AA43" s="5">
        <v>73</v>
      </c>
      <c r="AB43" s="5">
        <v>2</v>
      </c>
      <c r="AC43" s="5" t="s">
        <v>160</v>
      </c>
      <c r="AD43" s="5">
        <v>2</v>
      </c>
      <c r="AE43" s="5">
        <v>70</v>
      </c>
      <c r="AF43" s="5">
        <v>2</v>
      </c>
      <c r="AG43" s="5">
        <v>88</v>
      </c>
      <c r="AH43" s="5">
        <v>1</v>
      </c>
      <c r="AI43" s="5">
        <v>64</v>
      </c>
      <c r="AJ43" s="5">
        <v>3</v>
      </c>
      <c r="AK43" s="5">
        <v>84</v>
      </c>
      <c r="AL43" s="5">
        <v>1.5</v>
      </c>
      <c r="AM43" s="5">
        <v>72</v>
      </c>
      <c r="AN43" s="5">
        <v>2</v>
      </c>
      <c r="AO43" s="5">
        <v>62</v>
      </c>
      <c r="AP43" s="5">
        <v>3.5</v>
      </c>
      <c r="AQ43" s="5">
        <v>90</v>
      </c>
      <c r="AR43" s="5">
        <v>1</v>
      </c>
      <c r="AS43" s="5">
        <v>75</v>
      </c>
      <c r="AT43" s="5">
        <v>2</v>
      </c>
      <c r="AU43" s="5">
        <v>94</v>
      </c>
      <c r="AV43" s="5">
        <v>4.5</v>
      </c>
      <c r="AW43" s="5">
        <v>70</v>
      </c>
      <c r="AX43" s="5">
        <v>4</v>
      </c>
      <c r="AY43" s="5">
        <v>76</v>
      </c>
      <c r="AZ43" s="5">
        <v>4</v>
      </c>
      <c r="BA43" s="5">
        <v>77</v>
      </c>
      <c r="BB43" s="5">
        <v>2.5</v>
      </c>
      <c r="BC43" s="5" t="s">
        <v>162</v>
      </c>
      <c r="BD43" s="5">
        <v>4</v>
      </c>
      <c r="BE43" s="5" t="s">
        <v>154</v>
      </c>
      <c r="BF43" s="5">
        <v>1</v>
      </c>
      <c r="BG43" s="5">
        <v>75</v>
      </c>
      <c r="BH43" s="5">
        <v>2</v>
      </c>
      <c r="BI43" s="5">
        <v>85</v>
      </c>
      <c r="BJ43" s="5">
        <v>1</v>
      </c>
      <c r="BK43" s="5">
        <v>67</v>
      </c>
      <c r="BL43" s="5">
        <v>4</v>
      </c>
      <c r="BM43" s="5" t="s">
        <v>137</v>
      </c>
      <c r="BN43" s="5">
        <v>2</v>
      </c>
      <c r="BO43" s="5" t="s">
        <v>106</v>
      </c>
      <c r="BP43" s="5">
        <v>3</v>
      </c>
      <c r="BQ43" s="5" t="s">
        <v>147</v>
      </c>
      <c r="BR43" s="5">
        <v>3</v>
      </c>
      <c r="BS43" s="5">
        <v>75</v>
      </c>
      <c r="BT43" s="5">
        <v>2.5</v>
      </c>
      <c r="BU43" s="5">
        <v>60</v>
      </c>
      <c r="BV43" s="5">
        <v>2</v>
      </c>
      <c r="BW43" s="5" t="s">
        <v>133</v>
      </c>
      <c r="BX43" s="5">
        <v>3.5</v>
      </c>
      <c r="BY43" s="5" t="s">
        <v>130</v>
      </c>
      <c r="BZ43" s="5">
        <v>3</v>
      </c>
      <c r="CA43" s="5">
        <v>83</v>
      </c>
      <c r="CB43" s="5">
        <v>3</v>
      </c>
      <c r="CC43" s="5">
        <v>86</v>
      </c>
      <c r="CD43" s="5">
        <v>1</v>
      </c>
      <c r="CE43" s="5">
        <v>87</v>
      </c>
      <c r="CF43" s="5">
        <v>3</v>
      </c>
      <c r="CG43" s="5">
        <v>86</v>
      </c>
      <c r="CH43" s="5">
        <v>1</v>
      </c>
      <c r="CI43" s="5">
        <v>93</v>
      </c>
      <c r="CJ43" s="37">
        <v>2</v>
      </c>
      <c r="CK43" s="37" t="s">
        <v>141</v>
      </c>
      <c r="CL43" s="37">
        <v>3</v>
      </c>
      <c r="CM43" s="37" t="s">
        <v>143</v>
      </c>
      <c r="CN43" s="37">
        <v>2</v>
      </c>
      <c r="CO43" s="37">
        <v>82</v>
      </c>
      <c r="CP43" s="37">
        <v>3</v>
      </c>
      <c r="CQ43" s="37">
        <v>83</v>
      </c>
      <c r="CR43" s="37">
        <v>3</v>
      </c>
      <c r="CS43" s="37">
        <v>93</v>
      </c>
      <c r="CT43" s="37">
        <v>2</v>
      </c>
      <c r="CU43" s="37">
        <v>82</v>
      </c>
      <c r="CV43" s="3">
        <v>1</v>
      </c>
      <c r="CW43" s="3">
        <f t="shared" si="0"/>
        <v>9855.4500000000007</v>
      </c>
      <c r="CX43" s="3">
        <f t="shared" si="1"/>
        <v>127</v>
      </c>
      <c r="CY43" s="3">
        <f t="shared" si="2"/>
        <v>77.601968503937016</v>
      </c>
    </row>
    <row r="44" spans="1:103">
      <c r="A44" s="4">
        <v>2016010180</v>
      </c>
      <c r="B44" s="4" t="s">
        <v>32</v>
      </c>
      <c r="C44" s="5" t="s">
        <v>146</v>
      </c>
      <c r="D44" s="5">
        <v>6</v>
      </c>
      <c r="E44" s="5">
        <v>60</v>
      </c>
      <c r="F44" s="5">
        <v>4</v>
      </c>
      <c r="G44" s="5" t="s">
        <v>145</v>
      </c>
      <c r="H44" s="5">
        <v>2</v>
      </c>
      <c r="I44" s="5" t="s">
        <v>157</v>
      </c>
      <c r="J44" s="5">
        <v>2</v>
      </c>
      <c r="K44" s="5" t="s">
        <v>224</v>
      </c>
      <c r="L44" s="5">
        <v>1</v>
      </c>
      <c r="M44" s="5" t="s">
        <v>160</v>
      </c>
      <c r="N44" s="5">
        <v>4</v>
      </c>
      <c r="O44" s="5">
        <v>75</v>
      </c>
      <c r="P44" s="5">
        <v>2</v>
      </c>
      <c r="Q44" s="5">
        <v>62</v>
      </c>
      <c r="R44" s="5">
        <v>3</v>
      </c>
      <c r="S44" s="5">
        <v>56</v>
      </c>
      <c r="T44" s="5">
        <v>5</v>
      </c>
      <c r="U44" s="5">
        <v>82</v>
      </c>
      <c r="V44" s="5">
        <v>1</v>
      </c>
      <c r="W44" s="5">
        <v>66</v>
      </c>
      <c r="X44" s="5">
        <v>4</v>
      </c>
      <c r="Y44" s="5">
        <v>70</v>
      </c>
      <c r="Z44" s="5">
        <v>3</v>
      </c>
      <c r="AA44" s="5">
        <v>86</v>
      </c>
      <c r="AB44" s="5">
        <v>2</v>
      </c>
      <c r="AC44" s="5" t="s">
        <v>171</v>
      </c>
      <c r="AD44" s="5">
        <v>2</v>
      </c>
      <c r="AE44" s="5">
        <v>61</v>
      </c>
      <c r="AF44" s="5">
        <v>2</v>
      </c>
      <c r="AG44" s="5">
        <v>89</v>
      </c>
      <c r="AH44" s="5">
        <v>1</v>
      </c>
      <c r="AI44" s="5">
        <v>85</v>
      </c>
      <c r="AJ44" s="5">
        <v>3</v>
      </c>
      <c r="AK44" s="5">
        <v>79</v>
      </c>
      <c r="AL44" s="5">
        <v>1.5</v>
      </c>
      <c r="AM44" s="5">
        <v>65</v>
      </c>
      <c r="AN44" s="5">
        <v>2</v>
      </c>
      <c r="AO44" s="5">
        <v>70</v>
      </c>
      <c r="AP44" s="5">
        <v>3.5</v>
      </c>
      <c r="AQ44" s="5">
        <v>87</v>
      </c>
      <c r="AR44" s="5">
        <v>1</v>
      </c>
      <c r="AS44" s="5">
        <v>80</v>
      </c>
      <c r="AT44" s="5">
        <v>2</v>
      </c>
      <c r="AU44" s="5">
        <v>65</v>
      </c>
      <c r="AV44" s="5">
        <v>4.5</v>
      </c>
      <c r="AW44" s="5">
        <v>67</v>
      </c>
      <c r="AX44" s="5">
        <v>4</v>
      </c>
      <c r="AY44" s="5">
        <v>73</v>
      </c>
      <c r="AZ44" s="5">
        <v>4</v>
      </c>
      <c r="BA44" s="5">
        <v>78</v>
      </c>
      <c r="BB44" s="5">
        <v>2.5</v>
      </c>
      <c r="BC44" s="5" t="s">
        <v>151</v>
      </c>
      <c r="BD44" s="5">
        <v>4</v>
      </c>
      <c r="BE44" s="5" t="s">
        <v>157</v>
      </c>
      <c r="BF44" s="5">
        <v>1</v>
      </c>
      <c r="BG44" s="5">
        <v>80</v>
      </c>
      <c r="BH44" s="5">
        <v>2</v>
      </c>
      <c r="BI44" s="5">
        <v>83</v>
      </c>
      <c r="BJ44" s="5">
        <v>1</v>
      </c>
      <c r="BK44" s="5">
        <v>60</v>
      </c>
      <c r="BL44" s="5">
        <v>4</v>
      </c>
      <c r="BM44" s="5" t="s">
        <v>133</v>
      </c>
      <c r="BN44" s="5">
        <v>2</v>
      </c>
      <c r="BO44" s="5" t="s">
        <v>135</v>
      </c>
      <c r="BP44" s="5">
        <v>3</v>
      </c>
      <c r="BQ44" s="5" t="s">
        <v>138</v>
      </c>
      <c r="BR44" s="5">
        <v>3</v>
      </c>
      <c r="BS44" s="5">
        <v>80</v>
      </c>
      <c r="BT44" s="5">
        <v>2.5</v>
      </c>
      <c r="BU44" s="5">
        <v>64</v>
      </c>
      <c r="BV44" s="5">
        <v>2</v>
      </c>
      <c r="BW44" s="5" t="s">
        <v>117</v>
      </c>
      <c r="BX44" s="5">
        <v>3.5</v>
      </c>
      <c r="BY44" s="5" t="s">
        <v>124</v>
      </c>
      <c r="BZ44" s="5">
        <v>3</v>
      </c>
      <c r="CA44" s="5">
        <v>81</v>
      </c>
      <c r="CB44" s="5">
        <v>3</v>
      </c>
      <c r="CC44" s="5">
        <v>82</v>
      </c>
      <c r="CD44" s="5">
        <v>1</v>
      </c>
      <c r="CE44" s="5">
        <v>79</v>
      </c>
      <c r="CF44" s="5">
        <v>3</v>
      </c>
      <c r="CG44" s="5">
        <v>80</v>
      </c>
      <c r="CH44" s="5">
        <v>1</v>
      </c>
      <c r="CI44" s="5">
        <v>96</v>
      </c>
      <c r="CJ44" s="37">
        <v>2</v>
      </c>
      <c r="CK44" s="37" t="s">
        <v>146</v>
      </c>
      <c r="CL44" s="37">
        <v>3</v>
      </c>
      <c r="CM44" s="37" t="s">
        <v>167</v>
      </c>
      <c r="CN44" s="37">
        <v>2</v>
      </c>
      <c r="CO44" s="37">
        <v>75</v>
      </c>
      <c r="CP44" s="37">
        <v>3</v>
      </c>
      <c r="CQ44" s="37">
        <v>78</v>
      </c>
      <c r="CR44" s="37">
        <v>3</v>
      </c>
      <c r="CS44" s="37">
        <v>89</v>
      </c>
      <c r="CT44" s="37">
        <v>2</v>
      </c>
      <c r="CU44" s="37">
        <v>80</v>
      </c>
      <c r="CV44" s="3">
        <v>1</v>
      </c>
      <c r="CW44" s="3">
        <f t="shared" si="0"/>
        <v>9151.4</v>
      </c>
      <c r="CX44" s="3">
        <f t="shared" si="1"/>
        <v>127</v>
      </c>
      <c r="CY44" s="3">
        <f t="shared" si="2"/>
        <v>72.058267716535426</v>
      </c>
    </row>
    <row r="45" spans="1:103">
      <c r="A45" s="4">
        <v>2016010181</v>
      </c>
      <c r="B45" s="4" t="s">
        <v>38</v>
      </c>
      <c r="C45" s="5" t="s">
        <v>169</v>
      </c>
      <c r="D45" s="5">
        <v>6</v>
      </c>
      <c r="E45" s="5" t="s">
        <v>205</v>
      </c>
      <c r="F45" s="5">
        <v>4</v>
      </c>
      <c r="G45" s="5" t="s">
        <v>141</v>
      </c>
      <c r="H45" s="5">
        <v>2</v>
      </c>
      <c r="I45" s="5" t="s">
        <v>138</v>
      </c>
      <c r="J45" s="5">
        <v>2</v>
      </c>
      <c r="K45" s="5" t="s">
        <v>225</v>
      </c>
      <c r="L45" s="5">
        <v>1</v>
      </c>
      <c r="M45" s="5" t="s">
        <v>167</v>
      </c>
      <c r="N45" s="5">
        <v>4</v>
      </c>
      <c r="O45" s="5">
        <v>73</v>
      </c>
      <c r="P45" s="5">
        <v>2</v>
      </c>
      <c r="Q45" s="5">
        <v>67</v>
      </c>
      <c r="R45" s="5">
        <v>3</v>
      </c>
      <c r="S45" s="5">
        <v>60</v>
      </c>
      <c r="T45" s="5">
        <v>5</v>
      </c>
      <c r="U45" s="5">
        <v>83</v>
      </c>
      <c r="V45" s="5">
        <v>1</v>
      </c>
      <c r="W45" s="5">
        <v>63</v>
      </c>
      <c r="X45" s="5">
        <v>4</v>
      </c>
      <c r="Y45" s="5">
        <v>57</v>
      </c>
      <c r="Z45" s="5">
        <v>3</v>
      </c>
      <c r="AA45" s="5">
        <v>78</v>
      </c>
      <c r="AB45" s="5">
        <v>2</v>
      </c>
      <c r="AC45" s="5" t="s">
        <v>176</v>
      </c>
      <c r="AD45" s="5">
        <v>2</v>
      </c>
      <c r="AE45" s="5">
        <v>61</v>
      </c>
      <c r="AF45" s="5">
        <v>2</v>
      </c>
      <c r="AG45" s="5">
        <v>83</v>
      </c>
      <c r="AH45" s="5">
        <v>1</v>
      </c>
      <c r="AI45" s="5">
        <v>82</v>
      </c>
      <c r="AJ45" s="5">
        <v>3</v>
      </c>
      <c r="AK45" s="5">
        <v>82</v>
      </c>
      <c r="AL45" s="5">
        <v>1.5</v>
      </c>
      <c r="AM45" s="5">
        <v>64</v>
      </c>
      <c r="AN45" s="5">
        <v>2</v>
      </c>
      <c r="AO45" s="5">
        <v>83</v>
      </c>
      <c r="AP45" s="5">
        <v>3.5</v>
      </c>
      <c r="AQ45" s="5">
        <v>80</v>
      </c>
      <c r="AR45" s="5">
        <v>1</v>
      </c>
      <c r="AS45" s="5">
        <v>75</v>
      </c>
      <c r="AT45" s="5">
        <v>2</v>
      </c>
      <c r="AU45" s="5">
        <v>60</v>
      </c>
      <c r="AV45" s="5">
        <v>4.5</v>
      </c>
      <c r="AW45" s="5">
        <v>65</v>
      </c>
      <c r="AX45" s="5">
        <v>4</v>
      </c>
      <c r="AY45" s="5">
        <v>74</v>
      </c>
      <c r="AZ45" s="5">
        <v>4</v>
      </c>
      <c r="BA45" s="5">
        <v>72</v>
      </c>
      <c r="BB45" s="5">
        <v>2.5</v>
      </c>
      <c r="BC45" s="5" t="s">
        <v>144</v>
      </c>
      <c r="BD45" s="5">
        <v>4</v>
      </c>
      <c r="BE45" s="5" t="s">
        <v>147</v>
      </c>
      <c r="BF45" s="5">
        <v>1</v>
      </c>
      <c r="BG45" s="5">
        <v>72</v>
      </c>
      <c r="BH45" s="5">
        <v>2</v>
      </c>
      <c r="BI45" s="5">
        <v>83</v>
      </c>
      <c r="BJ45" s="5">
        <v>1</v>
      </c>
      <c r="BK45" s="5">
        <v>66</v>
      </c>
      <c r="BL45" s="5">
        <v>4</v>
      </c>
      <c r="BM45" s="5" t="s">
        <v>131</v>
      </c>
      <c r="BN45" s="5">
        <v>2</v>
      </c>
      <c r="BO45" s="5" t="s">
        <v>133</v>
      </c>
      <c r="BP45" s="5">
        <v>3</v>
      </c>
      <c r="BQ45" s="5" t="s">
        <v>157</v>
      </c>
      <c r="BR45" s="5">
        <v>3</v>
      </c>
      <c r="BS45" s="5">
        <v>72</v>
      </c>
      <c r="BT45" s="5">
        <v>2.5</v>
      </c>
      <c r="BU45" s="5">
        <v>69</v>
      </c>
      <c r="BV45" s="5">
        <v>2</v>
      </c>
      <c r="BW45" s="5" t="s">
        <v>234</v>
      </c>
      <c r="BX45" s="5">
        <v>3.5</v>
      </c>
      <c r="BY45" s="5" t="s">
        <v>135</v>
      </c>
      <c r="BZ45" s="5">
        <v>3</v>
      </c>
      <c r="CA45" s="5">
        <v>74</v>
      </c>
      <c r="CB45" s="5">
        <v>3</v>
      </c>
      <c r="CC45" s="5">
        <v>73</v>
      </c>
      <c r="CD45" s="5">
        <v>1</v>
      </c>
      <c r="CE45" s="5">
        <v>85</v>
      </c>
      <c r="CF45" s="5">
        <v>3</v>
      </c>
      <c r="CG45" s="5">
        <v>72</v>
      </c>
      <c r="CH45" s="5">
        <v>1</v>
      </c>
      <c r="CI45" s="5">
        <v>96</v>
      </c>
      <c r="CJ45" s="37">
        <v>2</v>
      </c>
      <c r="CK45" s="37" t="s">
        <v>163</v>
      </c>
      <c r="CL45" s="37">
        <v>3</v>
      </c>
      <c r="CM45" s="37" t="s">
        <v>180</v>
      </c>
      <c r="CN45" s="37">
        <v>2</v>
      </c>
      <c r="CO45" s="37">
        <v>76</v>
      </c>
      <c r="CP45" s="37">
        <v>3</v>
      </c>
      <c r="CQ45" s="37">
        <v>81</v>
      </c>
      <c r="CR45" s="37">
        <v>3</v>
      </c>
      <c r="CS45" s="37">
        <v>80</v>
      </c>
      <c r="CT45" s="37">
        <v>2</v>
      </c>
      <c r="CU45" s="37">
        <v>74</v>
      </c>
      <c r="CV45" s="3">
        <v>1</v>
      </c>
      <c r="CW45" s="3">
        <f t="shared" si="0"/>
        <v>9060</v>
      </c>
      <c r="CX45" s="3">
        <f t="shared" si="1"/>
        <v>127</v>
      </c>
      <c r="CY45" s="3">
        <f t="shared" si="2"/>
        <v>71.338582677165348</v>
      </c>
    </row>
    <row r="46" spans="1:103">
      <c r="A46" s="4">
        <v>2016010183</v>
      </c>
      <c r="B46" s="4" t="s">
        <v>36</v>
      </c>
      <c r="C46" s="5" t="s">
        <v>151</v>
      </c>
      <c r="D46" s="5">
        <v>6</v>
      </c>
      <c r="E46" s="5" t="s">
        <v>176</v>
      </c>
      <c r="F46" s="5">
        <v>4</v>
      </c>
      <c r="G46" s="5" t="s">
        <v>143</v>
      </c>
      <c r="H46" s="5">
        <v>2</v>
      </c>
      <c r="I46" s="5" t="s">
        <v>138</v>
      </c>
      <c r="J46" s="5">
        <v>2</v>
      </c>
      <c r="K46" s="5" t="s">
        <v>226</v>
      </c>
      <c r="L46" s="5">
        <v>1</v>
      </c>
      <c r="M46" s="5" t="s">
        <v>162</v>
      </c>
      <c r="N46" s="5">
        <v>4</v>
      </c>
      <c r="O46" s="5">
        <v>81</v>
      </c>
      <c r="P46" s="5">
        <v>2</v>
      </c>
      <c r="Q46" s="5">
        <v>67</v>
      </c>
      <c r="R46" s="5">
        <v>3</v>
      </c>
      <c r="S46" s="5">
        <v>50</v>
      </c>
      <c r="T46" s="5">
        <v>5</v>
      </c>
      <c r="U46" s="5">
        <v>84</v>
      </c>
      <c r="V46" s="5">
        <v>1</v>
      </c>
      <c r="W46" s="5">
        <v>64</v>
      </c>
      <c r="X46" s="5">
        <v>4</v>
      </c>
      <c r="Y46" s="5">
        <v>63</v>
      </c>
      <c r="Z46" s="5">
        <v>3</v>
      </c>
      <c r="AA46" s="5">
        <v>84</v>
      </c>
      <c r="AB46" s="5">
        <v>2</v>
      </c>
      <c r="AC46" s="5" t="s">
        <v>179</v>
      </c>
      <c r="AD46" s="5">
        <v>2</v>
      </c>
      <c r="AE46" s="5">
        <v>71</v>
      </c>
      <c r="AF46" s="5">
        <v>2</v>
      </c>
      <c r="AG46" s="5">
        <v>82</v>
      </c>
      <c r="AH46" s="5">
        <v>1</v>
      </c>
      <c r="AI46" s="5">
        <v>53</v>
      </c>
      <c r="AJ46" s="5">
        <v>3</v>
      </c>
      <c r="AK46" s="5">
        <v>85</v>
      </c>
      <c r="AL46" s="5">
        <v>1.5</v>
      </c>
      <c r="AM46" s="5">
        <v>70</v>
      </c>
      <c r="AN46" s="5">
        <v>2</v>
      </c>
      <c r="AO46" s="5">
        <v>62</v>
      </c>
      <c r="AP46" s="5">
        <v>3.5</v>
      </c>
      <c r="AQ46" s="5">
        <v>66</v>
      </c>
      <c r="AR46" s="5">
        <v>1</v>
      </c>
      <c r="AS46" s="5">
        <v>85</v>
      </c>
      <c r="AT46" s="5">
        <v>2</v>
      </c>
      <c r="AU46" s="5">
        <v>66</v>
      </c>
      <c r="AV46" s="5">
        <v>4.5</v>
      </c>
      <c r="AW46" s="5">
        <v>86</v>
      </c>
      <c r="AX46" s="5">
        <v>4</v>
      </c>
      <c r="AY46" s="5">
        <v>92</v>
      </c>
      <c r="AZ46" s="5">
        <v>4</v>
      </c>
      <c r="BA46" s="5">
        <v>81</v>
      </c>
      <c r="BB46" s="5">
        <v>2.5</v>
      </c>
      <c r="BC46" s="5" t="s">
        <v>191</v>
      </c>
      <c r="BD46" s="5">
        <v>4</v>
      </c>
      <c r="BE46" s="5" t="s">
        <v>161</v>
      </c>
      <c r="BF46" s="5">
        <v>1</v>
      </c>
      <c r="BG46" s="5">
        <v>81</v>
      </c>
      <c r="BH46" s="5">
        <v>2</v>
      </c>
      <c r="BI46" s="5">
        <v>82</v>
      </c>
      <c r="BJ46" s="5">
        <v>1</v>
      </c>
      <c r="BK46" s="5">
        <v>62</v>
      </c>
      <c r="BL46" s="5">
        <v>4</v>
      </c>
      <c r="BM46" s="5" t="s">
        <v>131</v>
      </c>
      <c r="BN46" s="5">
        <v>2</v>
      </c>
      <c r="BO46" s="5" t="s">
        <v>111</v>
      </c>
      <c r="BP46" s="5">
        <v>3</v>
      </c>
      <c r="BQ46" s="5" t="s">
        <v>140</v>
      </c>
      <c r="BR46" s="5">
        <v>3</v>
      </c>
      <c r="BS46" s="5">
        <v>81</v>
      </c>
      <c r="BT46" s="5">
        <v>2.5</v>
      </c>
      <c r="BU46" s="5">
        <v>70</v>
      </c>
      <c r="BV46" s="5">
        <v>2</v>
      </c>
      <c r="BW46" s="5" t="s">
        <v>106</v>
      </c>
      <c r="BX46" s="5">
        <v>3.5</v>
      </c>
      <c r="BY46" s="5" t="s">
        <v>136</v>
      </c>
      <c r="BZ46" s="5">
        <v>3</v>
      </c>
      <c r="CA46" s="5">
        <v>82</v>
      </c>
      <c r="CB46" s="5">
        <v>3</v>
      </c>
      <c r="CC46" s="5">
        <v>92</v>
      </c>
      <c r="CD46" s="5">
        <v>1</v>
      </c>
      <c r="CE46" s="5">
        <v>88</v>
      </c>
      <c r="CF46" s="5">
        <v>3</v>
      </c>
      <c r="CG46" s="5">
        <v>82</v>
      </c>
      <c r="CH46" s="5">
        <v>1</v>
      </c>
      <c r="CI46" s="5">
        <v>86</v>
      </c>
      <c r="CJ46" s="37">
        <v>2</v>
      </c>
      <c r="CK46" s="37" t="s">
        <v>178</v>
      </c>
      <c r="CL46" s="37">
        <v>3</v>
      </c>
      <c r="CM46" s="37" t="s">
        <v>143</v>
      </c>
      <c r="CN46" s="37">
        <v>2</v>
      </c>
      <c r="CO46" s="37">
        <v>92</v>
      </c>
      <c r="CP46" s="37">
        <v>3</v>
      </c>
      <c r="CQ46" s="37">
        <v>89</v>
      </c>
      <c r="CR46" s="37">
        <v>3</v>
      </c>
      <c r="CS46" s="37">
        <v>89</v>
      </c>
      <c r="CT46" s="37">
        <v>2</v>
      </c>
      <c r="CU46" s="37">
        <v>90</v>
      </c>
      <c r="CV46" s="3">
        <v>1</v>
      </c>
      <c r="CW46" s="3">
        <f t="shared" si="0"/>
        <v>9601.9</v>
      </c>
      <c r="CX46" s="3">
        <f t="shared" si="1"/>
        <v>127</v>
      </c>
      <c r="CY46" s="3">
        <f t="shared" si="2"/>
        <v>75.605511811023618</v>
      </c>
    </row>
    <row r="47" spans="1:103">
      <c r="A47" s="4">
        <v>2016010184</v>
      </c>
      <c r="B47" s="4" t="s">
        <v>41</v>
      </c>
      <c r="C47" s="5" t="s">
        <v>197</v>
      </c>
      <c r="D47" s="5">
        <v>6</v>
      </c>
      <c r="E47" s="5" t="s">
        <v>171</v>
      </c>
      <c r="F47" s="5">
        <v>4</v>
      </c>
      <c r="G47" s="5" t="s">
        <v>141</v>
      </c>
      <c r="H47" s="5">
        <v>2</v>
      </c>
      <c r="I47" s="5" t="s">
        <v>139</v>
      </c>
      <c r="J47" s="5">
        <v>2</v>
      </c>
      <c r="K47" s="5" t="s">
        <v>227</v>
      </c>
      <c r="L47" s="5">
        <v>1</v>
      </c>
      <c r="M47" s="5" t="s">
        <v>162</v>
      </c>
      <c r="N47" s="5">
        <v>4</v>
      </c>
      <c r="O47" s="5">
        <v>75</v>
      </c>
      <c r="P47" s="5">
        <v>2</v>
      </c>
      <c r="Q47" s="5">
        <v>48</v>
      </c>
      <c r="R47" s="5">
        <v>3</v>
      </c>
      <c r="S47" s="5">
        <v>45</v>
      </c>
      <c r="T47" s="5">
        <v>5</v>
      </c>
      <c r="U47" s="5">
        <v>84</v>
      </c>
      <c r="V47" s="5">
        <v>1</v>
      </c>
      <c r="W47" s="5">
        <v>50</v>
      </c>
      <c r="X47" s="5">
        <v>4</v>
      </c>
      <c r="Y47" s="5">
        <v>72</v>
      </c>
      <c r="Z47" s="5">
        <v>3</v>
      </c>
      <c r="AA47" s="5">
        <v>82</v>
      </c>
      <c r="AB47" s="5">
        <v>2</v>
      </c>
      <c r="AC47" s="5" t="s">
        <v>151</v>
      </c>
      <c r="AD47" s="5">
        <v>2</v>
      </c>
      <c r="AE47" s="5">
        <v>60</v>
      </c>
      <c r="AF47" s="5">
        <v>2</v>
      </c>
      <c r="AG47" s="5">
        <v>80</v>
      </c>
      <c r="AH47" s="5">
        <v>1</v>
      </c>
      <c r="AI47" s="5">
        <v>66</v>
      </c>
      <c r="AJ47" s="5">
        <v>3</v>
      </c>
      <c r="AK47" s="5">
        <v>84</v>
      </c>
      <c r="AL47" s="5">
        <v>1.5</v>
      </c>
      <c r="AM47" s="5">
        <v>33</v>
      </c>
      <c r="AN47" s="5">
        <v>2</v>
      </c>
      <c r="AO47" s="5">
        <v>44</v>
      </c>
      <c r="AP47" s="5">
        <v>3.5</v>
      </c>
      <c r="AQ47" s="5">
        <v>85</v>
      </c>
      <c r="AR47" s="5">
        <v>1</v>
      </c>
      <c r="AS47" s="5">
        <v>72</v>
      </c>
      <c r="AT47" s="5">
        <v>2</v>
      </c>
      <c r="AU47" s="5">
        <v>60</v>
      </c>
      <c r="AV47" s="5">
        <v>4.5</v>
      </c>
      <c r="AW47" s="5">
        <v>57</v>
      </c>
      <c r="AX47" s="5">
        <v>4</v>
      </c>
      <c r="AY47" s="5">
        <v>73</v>
      </c>
      <c r="AZ47" s="5">
        <v>4</v>
      </c>
      <c r="BA47" s="5">
        <v>74</v>
      </c>
      <c r="BB47" s="5">
        <v>2.5</v>
      </c>
      <c r="BC47" s="5" t="s">
        <v>191</v>
      </c>
      <c r="BD47" s="5">
        <v>4</v>
      </c>
      <c r="BE47" s="5" t="s">
        <v>143</v>
      </c>
      <c r="BF47" s="5">
        <v>1</v>
      </c>
      <c r="BG47" s="5">
        <v>75</v>
      </c>
      <c r="BH47" s="5">
        <v>2</v>
      </c>
      <c r="BI47" s="5">
        <v>79</v>
      </c>
      <c r="BJ47" s="5">
        <v>1</v>
      </c>
      <c r="BK47" s="5">
        <v>50</v>
      </c>
      <c r="BL47" s="5">
        <v>4</v>
      </c>
      <c r="BM47" s="5" t="s">
        <v>120</v>
      </c>
      <c r="BN47" s="5">
        <v>2</v>
      </c>
      <c r="BO47" s="5" t="s">
        <v>121</v>
      </c>
      <c r="BP47" s="5">
        <v>3</v>
      </c>
      <c r="BQ47" s="5" t="s">
        <v>179</v>
      </c>
      <c r="BR47" s="5">
        <v>3</v>
      </c>
      <c r="BS47" s="5">
        <v>75</v>
      </c>
      <c r="BT47" s="5">
        <v>2.5</v>
      </c>
      <c r="BU47" s="5">
        <v>63</v>
      </c>
      <c r="BV47" s="5">
        <v>2</v>
      </c>
      <c r="BW47" s="5" t="s">
        <v>116</v>
      </c>
      <c r="BX47" s="5">
        <v>3.5</v>
      </c>
      <c r="BY47" s="5" t="s">
        <v>119</v>
      </c>
      <c r="BZ47" s="5">
        <v>3</v>
      </c>
      <c r="CA47" s="5">
        <v>82</v>
      </c>
      <c r="CB47" s="5">
        <v>3</v>
      </c>
      <c r="CC47" s="5">
        <v>81</v>
      </c>
      <c r="CD47" s="5">
        <v>1</v>
      </c>
      <c r="CE47" s="5">
        <v>89</v>
      </c>
      <c r="CF47" s="5">
        <v>3</v>
      </c>
      <c r="CG47" s="5">
        <v>86</v>
      </c>
      <c r="CH47" s="5">
        <v>1</v>
      </c>
      <c r="CI47" s="5">
        <v>87</v>
      </c>
      <c r="CJ47" s="37">
        <v>2</v>
      </c>
      <c r="CK47" s="37" t="s">
        <v>163</v>
      </c>
      <c r="CL47" s="37">
        <v>3</v>
      </c>
      <c r="CM47" s="37" t="s">
        <v>148</v>
      </c>
      <c r="CN47" s="37">
        <v>2</v>
      </c>
      <c r="CO47" s="37">
        <v>75</v>
      </c>
      <c r="CP47" s="37">
        <v>3</v>
      </c>
      <c r="CQ47" s="37">
        <v>87</v>
      </c>
      <c r="CR47" s="37">
        <v>3</v>
      </c>
      <c r="CS47" s="37">
        <v>77</v>
      </c>
      <c r="CT47" s="37">
        <v>2</v>
      </c>
      <c r="CU47" s="37">
        <v>68</v>
      </c>
      <c r="CV47" s="3">
        <v>1</v>
      </c>
      <c r="CW47" s="3">
        <f t="shared" si="0"/>
        <v>8391.23</v>
      </c>
      <c r="CX47" s="3">
        <f t="shared" si="1"/>
        <v>127</v>
      </c>
      <c r="CY47" s="3">
        <f t="shared" si="2"/>
        <v>66.072677165354321</v>
      </c>
    </row>
    <row r="48" spans="1:103">
      <c r="A48" s="4">
        <v>2016010185</v>
      </c>
      <c r="B48" s="4" t="s">
        <v>29</v>
      </c>
      <c r="C48" s="5" t="s">
        <v>151</v>
      </c>
      <c r="D48" s="5">
        <v>6</v>
      </c>
      <c r="E48" s="5" t="s">
        <v>139</v>
      </c>
      <c r="F48" s="5">
        <v>4</v>
      </c>
      <c r="G48" s="5" t="s">
        <v>179</v>
      </c>
      <c r="H48" s="5">
        <v>2</v>
      </c>
      <c r="I48" s="5" t="s">
        <v>142</v>
      </c>
      <c r="J48" s="5">
        <v>2</v>
      </c>
      <c r="K48" s="5" t="s">
        <v>228</v>
      </c>
      <c r="L48" s="5">
        <v>1</v>
      </c>
      <c r="M48" s="5" t="s">
        <v>166</v>
      </c>
      <c r="N48" s="5">
        <v>4</v>
      </c>
      <c r="O48" s="5">
        <v>79</v>
      </c>
      <c r="P48" s="5">
        <v>2</v>
      </c>
      <c r="Q48" s="5">
        <v>74</v>
      </c>
      <c r="R48" s="5">
        <v>3</v>
      </c>
      <c r="S48" s="5">
        <v>71</v>
      </c>
      <c r="T48" s="5">
        <v>5</v>
      </c>
      <c r="U48" s="5">
        <v>78</v>
      </c>
      <c r="V48" s="5">
        <v>1</v>
      </c>
      <c r="W48" s="5">
        <v>75</v>
      </c>
      <c r="X48" s="5">
        <v>4</v>
      </c>
      <c r="Y48" s="5">
        <v>60</v>
      </c>
      <c r="Z48" s="5">
        <v>3</v>
      </c>
      <c r="AA48" s="5">
        <v>80</v>
      </c>
      <c r="AB48" s="5">
        <v>2</v>
      </c>
      <c r="AC48" s="5" t="s">
        <v>153</v>
      </c>
      <c r="AD48" s="5">
        <v>2</v>
      </c>
      <c r="AE48" s="5">
        <v>72</v>
      </c>
      <c r="AF48" s="5">
        <v>2</v>
      </c>
      <c r="AG48" s="5">
        <v>81</v>
      </c>
      <c r="AH48" s="5">
        <v>1</v>
      </c>
      <c r="AI48" s="5">
        <v>48</v>
      </c>
      <c r="AJ48" s="5">
        <v>3</v>
      </c>
      <c r="AK48" s="5">
        <v>86</v>
      </c>
      <c r="AL48" s="5">
        <v>1.5</v>
      </c>
      <c r="AM48" s="5">
        <v>76</v>
      </c>
      <c r="AN48" s="5">
        <v>2</v>
      </c>
      <c r="AO48" s="5">
        <v>46</v>
      </c>
      <c r="AP48" s="5">
        <v>3.5</v>
      </c>
      <c r="AQ48" s="5">
        <v>85</v>
      </c>
      <c r="AR48" s="5">
        <v>1</v>
      </c>
      <c r="AS48" s="5">
        <v>80</v>
      </c>
      <c r="AT48" s="5">
        <v>2</v>
      </c>
      <c r="AU48" s="5">
        <v>60</v>
      </c>
      <c r="AV48" s="5">
        <v>4.5</v>
      </c>
      <c r="AW48" s="5">
        <v>60</v>
      </c>
      <c r="AX48" s="5">
        <v>4</v>
      </c>
      <c r="AY48" s="5">
        <v>73</v>
      </c>
      <c r="AZ48" s="5">
        <v>4</v>
      </c>
      <c r="BA48" s="5">
        <v>81</v>
      </c>
      <c r="BB48" s="5">
        <v>2.5</v>
      </c>
      <c r="BC48" s="5" t="s">
        <v>232</v>
      </c>
      <c r="BD48" s="5">
        <v>4</v>
      </c>
      <c r="BE48" s="5" t="s">
        <v>143</v>
      </c>
      <c r="BF48" s="5">
        <v>1</v>
      </c>
      <c r="BG48" s="5">
        <v>75</v>
      </c>
      <c r="BH48" s="5">
        <v>2</v>
      </c>
      <c r="BI48" s="5">
        <v>83</v>
      </c>
      <c r="BJ48" s="5">
        <v>1</v>
      </c>
      <c r="BK48" s="5">
        <v>42</v>
      </c>
      <c r="BL48" s="5">
        <v>4</v>
      </c>
      <c r="BM48" s="5" t="s">
        <v>234</v>
      </c>
      <c r="BN48" s="5">
        <v>2</v>
      </c>
      <c r="BO48" s="5" t="s">
        <v>132</v>
      </c>
      <c r="BP48" s="5">
        <v>3</v>
      </c>
      <c r="BQ48" s="5" t="s">
        <v>175</v>
      </c>
      <c r="BR48" s="5">
        <v>3</v>
      </c>
      <c r="BS48" s="5">
        <v>75</v>
      </c>
      <c r="BT48" s="5">
        <v>2.5</v>
      </c>
      <c r="BU48" s="5">
        <v>60</v>
      </c>
      <c r="BV48" s="5">
        <v>2</v>
      </c>
      <c r="BW48" s="5" t="s">
        <v>114</v>
      </c>
      <c r="BX48" s="5">
        <v>3.5</v>
      </c>
      <c r="BY48" s="5" t="s">
        <v>122</v>
      </c>
      <c r="BZ48" s="5">
        <v>3</v>
      </c>
      <c r="CA48" s="5">
        <v>83</v>
      </c>
      <c r="CB48" s="5">
        <v>3</v>
      </c>
      <c r="CC48" s="5">
        <v>79</v>
      </c>
      <c r="CD48" s="5">
        <v>1</v>
      </c>
      <c r="CE48" s="5">
        <v>83</v>
      </c>
      <c r="CF48" s="5">
        <v>3</v>
      </c>
      <c r="CG48" s="5">
        <v>86</v>
      </c>
      <c r="CH48" s="5">
        <v>1</v>
      </c>
      <c r="CI48" s="5">
        <v>88</v>
      </c>
      <c r="CJ48" s="37">
        <v>2</v>
      </c>
      <c r="CK48" s="37" t="s">
        <v>139</v>
      </c>
      <c r="CL48" s="37">
        <v>3</v>
      </c>
      <c r="CM48" s="37" t="s">
        <v>145</v>
      </c>
      <c r="CN48" s="37">
        <v>2</v>
      </c>
      <c r="CO48" s="37">
        <v>84</v>
      </c>
      <c r="CP48" s="37">
        <v>3</v>
      </c>
      <c r="CQ48" s="37">
        <v>74</v>
      </c>
      <c r="CR48" s="37">
        <v>3</v>
      </c>
      <c r="CS48" s="37">
        <v>84</v>
      </c>
      <c r="CT48" s="37">
        <v>2</v>
      </c>
      <c r="CU48" s="37">
        <v>64</v>
      </c>
      <c r="CV48" s="3">
        <v>1</v>
      </c>
      <c r="CW48" s="3">
        <f t="shared" si="0"/>
        <v>8984.7000000000007</v>
      </c>
      <c r="CX48" s="3">
        <f t="shared" si="1"/>
        <v>127</v>
      </c>
      <c r="CY48" s="3">
        <f t="shared" si="2"/>
        <v>70.745669291338587</v>
      </c>
    </row>
    <row r="49" spans="1:103">
      <c r="A49" s="4">
        <v>2016010186</v>
      </c>
      <c r="B49" s="4" t="s">
        <v>37</v>
      </c>
      <c r="C49" s="5" t="s">
        <v>199</v>
      </c>
      <c r="D49" s="5">
        <v>6</v>
      </c>
      <c r="E49" s="5" t="s">
        <v>205</v>
      </c>
      <c r="F49" s="5">
        <v>4</v>
      </c>
      <c r="G49" s="5" t="s">
        <v>175</v>
      </c>
      <c r="H49" s="5">
        <v>2</v>
      </c>
      <c r="I49" s="5" t="s">
        <v>138</v>
      </c>
      <c r="J49" s="5">
        <v>2</v>
      </c>
      <c r="K49" s="5" t="s">
        <v>225</v>
      </c>
      <c r="L49" s="5">
        <v>1</v>
      </c>
      <c r="M49" s="5" t="s">
        <v>171</v>
      </c>
      <c r="N49" s="5">
        <v>4</v>
      </c>
      <c r="O49" s="5">
        <v>71</v>
      </c>
      <c r="P49" s="5">
        <v>2</v>
      </c>
      <c r="Q49" s="5">
        <v>70</v>
      </c>
      <c r="R49" s="5">
        <v>3</v>
      </c>
      <c r="S49" s="5">
        <v>66</v>
      </c>
      <c r="T49" s="5">
        <v>5</v>
      </c>
      <c r="U49" s="5">
        <v>77</v>
      </c>
      <c r="V49" s="5">
        <v>1</v>
      </c>
      <c r="W49" s="5">
        <v>64</v>
      </c>
      <c r="X49" s="5">
        <v>4</v>
      </c>
      <c r="Y49" s="5">
        <v>60</v>
      </c>
      <c r="Z49" s="5">
        <v>3</v>
      </c>
      <c r="AA49" s="5">
        <v>72</v>
      </c>
      <c r="AB49" s="5">
        <v>2</v>
      </c>
      <c r="AC49" s="5" t="s">
        <v>171</v>
      </c>
      <c r="AD49" s="5">
        <v>2</v>
      </c>
      <c r="AE49" s="5">
        <v>80</v>
      </c>
      <c r="AF49" s="5">
        <v>2</v>
      </c>
      <c r="AG49" s="5">
        <v>85</v>
      </c>
      <c r="AH49" s="5">
        <v>1</v>
      </c>
      <c r="AI49" s="5">
        <v>70</v>
      </c>
      <c r="AJ49" s="5">
        <v>3</v>
      </c>
      <c r="AK49" s="5">
        <v>85</v>
      </c>
      <c r="AL49" s="5">
        <v>1.5</v>
      </c>
      <c r="AM49" s="5">
        <v>66</v>
      </c>
      <c r="AN49" s="5">
        <v>2</v>
      </c>
      <c r="AO49" s="5">
        <v>64</v>
      </c>
      <c r="AP49" s="5">
        <v>3.5</v>
      </c>
      <c r="AQ49" s="5">
        <v>83</v>
      </c>
      <c r="AR49" s="5">
        <v>1</v>
      </c>
      <c r="AS49" s="5">
        <v>76</v>
      </c>
      <c r="AT49" s="5">
        <v>2</v>
      </c>
      <c r="AU49" s="5">
        <v>60</v>
      </c>
      <c r="AV49" s="5">
        <v>4.5</v>
      </c>
      <c r="AW49" s="5">
        <v>78</v>
      </c>
      <c r="AX49" s="5">
        <v>4</v>
      </c>
      <c r="AY49" s="5">
        <v>77</v>
      </c>
      <c r="AZ49" s="5">
        <v>4</v>
      </c>
      <c r="BA49" s="5">
        <v>81</v>
      </c>
      <c r="BB49" s="5">
        <v>2.5</v>
      </c>
      <c r="BC49" s="5" t="s">
        <v>169</v>
      </c>
      <c r="BD49" s="5">
        <v>4</v>
      </c>
      <c r="BE49" s="5" t="s">
        <v>138</v>
      </c>
      <c r="BF49" s="5">
        <v>1</v>
      </c>
      <c r="BG49" s="5">
        <v>79</v>
      </c>
      <c r="BH49" s="5">
        <v>2</v>
      </c>
      <c r="BI49" s="5">
        <v>80</v>
      </c>
      <c r="BJ49" s="5">
        <v>1</v>
      </c>
      <c r="BK49" s="5">
        <v>48</v>
      </c>
      <c r="BL49" s="5">
        <v>4</v>
      </c>
      <c r="BM49" s="5" t="s">
        <v>233</v>
      </c>
      <c r="BN49" s="5">
        <v>2</v>
      </c>
      <c r="BO49" s="5" t="s">
        <v>108</v>
      </c>
      <c r="BP49" s="5">
        <v>3</v>
      </c>
      <c r="BQ49" s="5" t="s">
        <v>145</v>
      </c>
      <c r="BR49" s="5">
        <v>3</v>
      </c>
      <c r="BS49" s="5">
        <v>79</v>
      </c>
      <c r="BT49" s="5">
        <v>2.5</v>
      </c>
      <c r="BU49" s="5">
        <v>60</v>
      </c>
      <c r="BV49" s="5">
        <v>2</v>
      </c>
      <c r="BW49" s="5" t="s">
        <v>129</v>
      </c>
      <c r="BX49" s="5">
        <v>3.5</v>
      </c>
      <c r="BY49" s="5" t="s">
        <v>117</v>
      </c>
      <c r="BZ49" s="5">
        <v>3</v>
      </c>
      <c r="CA49" s="5">
        <v>82</v>
      </c>
      <c r="CB49" s="5">
        <v>3</v>
      </c>
      <c r="CC49" s="5">
        <v>90</v>
      </c>
      <c r="CD49" s="5">
        <v>1</v>
      </c>
      <c r="CE49" s="5">
        <v>89</v>
      </c>
      <c r="CF49" s="5">
        <v>3</v>
      </c>
      <c r="CG49" s="5">
        <v>81</v>
      </c>
      <c r="CH49" s="5">
        <v>1</v>
      </c>
      <c r="CI49" s="5">
        <v>90</v>
      </c>
      <c r="CJ49" s="37">
        <v>2</v>
      </c>
      <c r="CK49" s="37" t="s">
        <v>149</v>
      </c>
      <c r="CL49" s="37">
        <v>3</v>
      </c>
      <c r="CM49" s="37" t="s">
        <v>159</v>
      </c>
      <c r="CN49" s="37">
        <v>2</v>
      </c>
      <c r="CO49" s="37">
        <v>86</v>
      </c>
      <c r="CP49" s="37">
        <v>3</v>
      </c>
      <c r="CQ49" s="37">
        <v>83</v>
      </c>
      <c r="CR49" s="37">
        <v>3</v>
      </c>
      <c r="CS49" s="37">
        <v>85</v>
      </c>
      <c r="CT49" s="37">
        <v>2</v>
      </c>
      <c r="CU49" s="37">
        <v>66</v>
      </c>
      <c r="CV49" s="3">
        <v>1</v>
      </c>
      <c r="CW49" s="3">
        <f t="shared" si="0"/>
        <v>9085</v>
      </c>
      <c r="CX49" s="3">
        <f t="shared" si="1"/>
        <v>127</v>
      </c>
      <c r="CY49" s="3">
        <f t="shared" si="2"/>
        <v>71.535433070866148</v>
      </c>
    </row>
    <row r="50" spans="1:103">
      <c r="A50" s="4">
        <v>2016010187</v>
      </c>
      <c r="B50" s="4" t="s">
        <v>40</v>
      </c>
      <c r="C50" s="5" t="s">
        <v>203</v>
      </c>
      <c r="D50" s="5">
        <v>6</v>
      </c>
      <c r="E50" s="5" t="s">
        <v>204</v>
      </c>
      <c r="F50" s="5">
        <v>4</v>
      </c>
      <c r="G50" s="5" t="s">
        <v>145</v>
      </c>
      <c r="H50" s="5">
        <v>2</v>
      </c>
      <c r="I50" s="5" t="s">
        <v>145</v>
      </c>
      <c r="J50" s="5">
        <v>2</v>
      </c>
      <c r="K50" s="5" t="s">
        <v>229</v>
      </c>
      <c r="L50" s="5">
        <v>1</v>
      </c>
      <c r="M50" s="5" t="s">
        <v>184</v>
      </c>
      <c r="N50" s="5">
        <v>4</v>
      </c>
      <c r="O50" s="5">
        <v>83</v>
      </c>
      <c r="P50" s="5">
        <v>2</v>
      </c>
      <c r="Q50" s="5">
        <v>71</v>
      </c>
      <c r="R50" s="5">
        <v>3</v>
      </c>
      <c r="S50" s="5">
        <v>49</v>
      </c>
      <c r="T50" s="5">
        <v>5</v>
      </c>
      <c r="U50" s="5">
        <v>89</v>
      </c>
      <c r="V50" s="5">
        <v>1</v>
      </c>
      <c r="W50" s="5">
        <v>71</v>
      </c>
      <c r="X50" s="5">
        <v>4</v>
      </c>
      <c r="Y50" s="5">
        <v>60</v>
      </c>
      <c r="Z50" s="5">
        <v>3</v>
      </c>
      <c r="AA50" s="5">
        <v>80</v>
      </c>
      <c r="AB50" s="5">
        <v>2</v>
      </c>
      <c r="AC50" s="5" t="s">
        <v>153</v>
      </c>
      <c r="AD50" s="5">
        <v>2</v>
      </c>
      <c r="AE50" s="5">
        <v>81</v>
      </c>
      <c r="AF50" s="5">
        <v>2</v>
      </c>
      <c r="AG50" s="5">
        <v>80</v>
      </c>
      <c r="AH50" s="5">
        <v>1</v>
      </c>
      <c r="AI50" s="5">
        <v>44</v>
      </c>
      <c r="AJ50" s="5">
        <v>3</v>
      </c>
      <c r="AK50" s="5">
        <v>87</v>
      </c>
      <c r="AL50" s="5">
        <v>1.5</v>
      </c>
      <c r="AM50" s="5">
        <v>73</v>
      </c>
      <c r="AN50" s="5">
        <v>2</v>
      </c>
      <c r="AO50" s="5">
        <v>41</v>
      </c>
      <c r="AP50" s="5">
        <v>3.5</v>
      </c>
      <c r="AQ50" s="5">
        <v>81</v>
      </c>
      <c r="AR50" s="5">
        <v>1</v>
      </c>
      <c r="AS50" s="5">
        <v>81</v>
      </c>
      <c r="AT50" s="5">
        <v>2</v>
      </c>
      <c r="AU50" s="5">
        <v>74</v>
      </c>
      <c r="AV50" s="5">
        <v>4.5</v>
      </c>
      <c r="AW50" s="5">
        <v>75</v>
      </c>
      <c r="AX50" s="5">
        <v>4</v>
      </c>
      <c r="AY50" s="5">
        <v>76</v>
      </c>
      <c r="AZ50" s="5">
        <v>4</v>
      </c>
      <c r="BA50" s="5">
        <v>81</v>
      </c>
      <c r="BB50" s="5">
        <v>2.5</v>
      </c>
      <c r="BC50" s="5" t="s">
        <v>197</v>
      </c>
      <c r="BD50" s="5">
        <v>4</v>
      </c>
      <c r="BE50" s="5" t="s">
        <v>143</v>
      </c>
      <c r="BF50" s="5">
        <v>1</v>
      </c>
      <c r="BG50" s="5">
        <v>81</v>
      </c>
      <c r="BH50" s="5">
        <v>2</v>
      </c>
      <c r="BI50" s="5">
        <v>84</v>
      </c>
      <c r="BJ50" s="5">
        <v>1</v>
      </c>
      <c r="BK50" s="5">
        <v>49</v>
      </c>
      <c r="BL50" s="5">
        <v>4</v>
      </c>
      <c r="BM50" s="5" t="s">
        <v>108</v>
      </c>
      <c r="BN50" s="5">
        <v>2</v>
      </c>
      <c r="BO50" s="5" t="s">
        <v>126</v>
      </c>
      <c r="BP50" s="5">
        <v>3</v>
      </c>
      <c r="BQ50" s="5" t="s">
        <v>161</v>
      </c>
      <c r="BR50" s="5">
        <v>3</v>
      </c>
      <c r="BS50" s="5">
        <v>81</v>
      </c>
      <c r="BT50" s="5">
        <v>2.5</v>
      </c>
      <c r="BU50" s="5">
        <v>69</v>
      </c>
      <c r="BV50" s="5">
        <v>2</v>
      </c>
      <c r="BW50" s="5">
        <v>60</v>
      </c>
      <c r="BX50" s="5">
        <v>3.5</v>
      </c>
      <c r="BY50" s="5">
        <v>60</v>
      </c>
      <c r="BZ50" s="5">
        <v>3</v>
      </c>
      <c r="CA50" s="5">
        <v>83</v>
      </c>
      <c r="CB50" s="5">
        <v>3</v>
      </c>
      <c r="CC50" s="5">
        <v>88</v>
      </c>
      <c r="CD50" s="5">
        <v>1</v>
      </c>
      <c r="CE50" s="5">
        <v>88</v>
      </c>
      <c r="CF50" s="5">
        <v>3</v>
      </c>
      <c r="CG50" s="5">
        <v>86</v>
      </c>
      <c r="CH50" s="5">
        <v>1</v>
      </c>
      <c r="CI50" s="5">
        <v>93</v>
      </c>
      <c r="CJ50" s="37">
        <v>2</v>
      </c>
      <c r="CK50" s="37" t="s">
        <v>157</v>
      </c>
      <c r="CL50" s="37">
        <v>3</v>
      </c>
      <c r="CM50" s="37" t="s">
        <v>155</v>
      </c>
      <c r="CN50" s="37">
        <v>2</v>
      </c>
      <c r="CO50" s="37">
        <v>80</v>
      </c>
      <c r="CP50" s="37">
        <v>3</v>
      </c>
      <c r="CQ50" s="37">
        <v>86</v>
      </c>
      <c r="CR50" s="37">
        <v>3</v>
      </c>
      <c r="CS50" s="37">
        <v>85</v>
      </c>
      <c r="CT50" s="37">
        <v>2</v>
      </c>
      <c r="CU50" s="37">
        <v>81</v>
      </c>
      <c r="CV50" s="3">
        <v>1</v>
      </c>
      <c r="CW50" s="3">
        <f t="shared" si="0"/>
        <v>9044.9</v>
      </c>
      <c r="CX50" s="3">
        <f t="shared" si="1"/>
        <v>127</v>
      </c>
      <c r="CY50" s="3">
        <f t="shared" si="2"/>
        <v>71.219685039370077</v>
      </c>
    </row>
    <row r="51" spans="1:103">
      <c r="A51" s="4">
        <v>2016010189</v>
      </c>
      <c r="B51" s="4" t="s">
        <v>30</v>
      </c>
      <c r="C51" s="5" t="s">
        <v>166</v>
      </c>
      <c r="D51" s="5">
        <v>6</v>
      </c>
      <c r="E51" s="5" t="s">
        <v>179</v>
      </c>
      <c r="F51" s="5">
        <v>4</v>
      </c>
      <c r="G51" s="5" t="s">
        <v>141</v>
      </c>
      <c r="H51" s="5">
        <v>2</v>
      </c>
      <c r="I51" s="5" t="s">
        <v>154</v>
      </c>
      <c r="J51" s="5">
        <v>2</v>
      </c>
      <c r="K51" s="5" t="s">
        <v>211</v>
      </c>
      <c r="L51" s="5">
        <v>1</v>
      </c>
      <c r="M51" s="5" t="s">
        <v>141</v>
      </c>
      <c r="N51" s="5">
        <v>4</v>
      </c>
      <c r="O51" s="5">
        <v>82</v>
      </c>
      <c r="P51" s="5">
        <v>2</v>
      </c>
      <c r="Q51" s="5">
        <v>67</v>
      </c>
      <c r="R51" s="5">
        <v>3</v>
      </c>
      <c r="S51" s="5">
        <v>76</v>
      </c>
      <c r="T51" s="5">
        <v>5</v>
      </c>
      <c r="U51" s="5">
        <v>80</v>
      </c>
      <c r="V51" s="5">
        <v>1</v>
      </c>
      <c r="W51" s="5">
        <v>79</v>
      </c>
      <c r="X51" s="5">
        <v>4</v>
      </c>
      <c r="Y51" s="5">
        <v>71</v>
      </c>
      <c r="Z51" s="5">
        <v>3</v>
      </c>
      <c r="AA51" s="5">
        <v>81</v>
      </c>
      <c r="AB51" s="5">
        <v>2</v>
      </c>
      <c r="AC51" s="5" t="s">
        <v>181</v>
      </c>
      <c r="AD51" s="5">
        <v>2</v>
      </c>
      <c r="AE51" s="5">
        <v>80</v>
      </c>
      <c r="AF51" s="5">
        <v>2</v>
      </c>
      <c r="AG51" s="5">
        <v>77</v>
      </c>
      <c r="AH51" s="5">
        <v>1</v>
      </c>
      <c r="AI51" s="5">
        <v>65</v>
      </c>
      <c r="AJ51" s="5">
        <v>3</v>
      </c>
      <c r="AK51" s="5">
        <v>84</v>
      </c>
      <c r="AL51" s="5">
        <v>1.5</v>
      </c>
      <c r="AM51" s="5">
        <v>74</v>
      </c>
      <c r="AN51" s="5">
        <v>2</v>
      </c>
      <c r="AO51" s="5">
        <v>64</v>
      </c>
      <c r="AP51" s="5">
        <v>3.5</v>
      </c>
      <c r="AQ51" s="5">
        <v>76</v>
      </c>
      <c r="AR51" s="5">
        <v>1</v>
      </c>
      <c r="AS51" s="5">
        <v>84</v>
      </c>
      <c r="AT51" s="5">
        <v>2</v>
      </c>
      <c r="AU51" s="5">
        <v>75</v>
      </c>
      <c r="AV51" s="5">
        <v>4.5</v>
      </c>
      <c r="AW51" s="5">
        <v>83</v>
      </c>
      <c r="AX51" s="5">
        <v>4</v>
      </c>
      <c r="AY51" s="5">
        <v>81</v>
      </c>
      <c r="AZ51" s="5">
        <v>4</v>
      </c>
      <c r="BA51" s="5">
        <v>79</v>
      </c>
      <c r="BB51" s="5">
        <v>2.5</v>
      </c>
      <c r="BC51" s="5" t="s">
        <v>153</v>
      </c>
      <c r="BD51" s="5">
        <v>4</v>
      </c>
      <c r="BE51" s="5" t="s">
        <v>138</v>
      </c>
      <c r="BF51" s="5">
        <v>1</v>
      </c>
      <c r="BG51" s="5">
        <v>77</v>
      </c>
      <c r="BH51" s="5">
        <v>2</v>
      </c>
      <c r="BI51" s="5">
        <v>84</v>
      </c>
      <c r="BJ51" s="5">
        <v>1</v>
      </c>
      <c r="BK51" s="5">
        <v>60</v>
      </c>
      <c r="BL51" s="5">
        <v>4</v>
      </c>
      <c r="BM51" s="5" t="s">
        <v>133</v>
      </c>
      <c r="BN51" s="5">
        <v>2</v>
      </c>
      <c r="BO51" s="5" t="s">
        <v>133</v>
      </c>
      <c r="BP51" s="5">
        <v>3</v>
      </c>
      <c r="BQ51" s="5" t="s">
        <v>180</v>
      </c>
      <c r="BR51" s="5">
        <v>3</v>
      </c>
      <c r="BS51" s="5">
        <v>77</v>
      </c>
      <c r="BT51" s="5">
        <v>2.5</v>
      </c>
      <c r="BU51" s="5">
        <v>64</v>
      </c>
      <c r="BV51" s="5">
        <v>2</v>
      </c>
      <c r="BW51" s="5" t="s">
        <v>235</v>
      </c>
      <c r="BX51" s="5">
        <v>3.5</v>
      </c>
      <c r="BY51" s="5" t="s">
        <v>132</v>
      </c>
      <c r="BZ51" s="5">
        <v>3</v>
      </c>
      <c r="CA51" s="5">
        <v>83</v>
      </c>
      <c r="CB51" s="5">
        <v>3</v>
      </c>
      <c r="CC51" s="5">
        <v>90</v>
      </c>
      <c r="CD51" s="5">
        <v>1</v>
      </c>
      <c r="CE51" s="5">
        <v>88</v>
      </c>
      <c r="CF51" s="5">
        <v>3</v>
      </c>
      <c r="CG51" s="5">
        <v>94</v>
      </c>
      <c r="CH51" s="5">
        <v>1</v>
      </c>
      <c r="CI51" s="5">
        <v>92</v>
      </c>
      <c r="CJ51" s="37">
        <v>2</v>
      </c>
      <c r="CK51" s="37" t="s">
        <v>181</v>
      </c>
      <c r="CL51" s="37">
        <v>3</v>
      </c>
      <c r="CM51" s="37" t="s">
        <v>158</v>
      </c>
      <c r="CN51" s="37">
        <v>2</v>
      </c>
      <c r="CO51" s="37">
        <v>80</v>
      </c>
      <c r="CP51" s="37">
        <v>3</v>
      </c>
      <c r="CQ51" s="37">
        <v>83</v>
      </c>
      <c r="CR51" s="37">
        <v>3</v>
      </c>
      <c r="CS51" s="37">
        <v>88</v>
      </c>
      <c r="CT51" s="37">
        <v>2</v>
      </c>
      <c r="CU51" s="37">
        <v>81</v>
      </c>
      <c r="CV51" s="3">
        <v>1</v>
      </c>
      <c r="CW51" s="3">
        <f t="shared" si="0"/>
        <v>9727.9</v>
      </c>
      <c r="CX51" s="3">
        <f t="shared" si="1"/>
        <v>127</v>
      </c>
      <c r="CY51" s="3">
        <f t="shared" si="2"/>
        <v>76.597637795275588</v>
      </c>
    </row>
    <row r="52" spans="1:103">
      <c r="A52" s="4">
        <v>2015010174</v>
      </c>
      <c r="B52" s="4" t="s">
        <v>50</v>
      </c>
      <c r="C52" s="5" t="s">
        <v>193</v>
      </c>
      <c r="D52" s="5">
        <v>6</v>
      </c>
      <c r="E52" s="5" t="s">
        <v>171</v>
      </c>
      <c r="F52" s="5">
        <v>4</v>
      </c>
      <c r="G52" s="5" t="s">
        <v>163</v>
      </c>
      <c r="H52" s="5">
        <v>2</v>
      </c>
      <c r="I52" s="5" t="s">
        <v>157</v>
      </c>
      <c r="J52" s="5">
        <v>2</v>
      </c>
      <c r="K52" s="5" t="s">
        <v>230</v>
      </c>
      <c r="L52" s="5">
        <v>1</v>
      </c>
      <c r="M52" s="5" t="s">
        <v>166</v>
      </c>
      <c r="N52" s="5">
        <v>4</v>
      </c>
      <c r="O52" s="5">
        <v>77</v>
      </c>
      <c r="P52" s="5">
        <v>2</v>
      </c>
      <c r="Q52" s="5">
        <v>60</v>
      </c>
      <c r="R52" s="5">
        <v>3</v>
      </c>
      <c r="S52" s="5">
        <v>61</v>
      </c>
      <c r="T52" s="5">
        <v>5</v>
      </c>
      <c r="U52" s="5">
        <v>72</v>
      </c>
      <c r="V52" s="5">
        <v>1</v>
      </c>
      <c r="W52" s="5">
        <v>66</v>
      </c>
      <c r="X52" s="5">
        <v>4</v>
      </c>
      <c r="Y52" s="5">
        <v>43</v>
      </c>
      <c r="Z52" s="5">
        <v>3</v>
      </c>
      <c r="AA52" s="5">
        <v>70</v>
      </c>
      <c r="AB52" s="5">
        <v>2</v>
      </c>
      <c r="AC52" s="25" t="s">
        <v>231</v>
      </c>
      <c r="AD52" s="5">
        <v>2</v>
      </c>
      <c r="AE52" s="5">
        <v>67</v>
      </c>
      <c r="AF52" s="5">
        <v>2</v>
      </c>
      <c r="AG52" s="5">
        <v>76</v>
      </c>
      <c r="AH52" s="5">
        <v>1</v>
      </c>
      <c r="AI52" s="5">
        <v>86</v>
      </c>
      <c r="AJ52" s="5">
        <v>3</v>
      </c>
      <c r="AK52" s="5">
        <v>82</v>
      </c>
      <c r="AL52" s="5">
        <v>1.5</v>
      </c>
      <c r="AM52" s="5">
        <v>52</v>
      </c>
      <c r="AN52" s="5">
        <v>2</v>
      </c>
      <c r="AO52" s="5">
        <v>46</v>
      </c>
      <c r="AP52" s="5">
        <v>3.5</v>
      </c>
      <c r="AQ52" s="5">
        <v>75</v>
      </c>
      <c r="AR52" s="5">
        <v>1</v>
      </c>
      <c r="AS52" s="5">
        <v>71</v>
      </c>
      <c r="AT52" s="5">
        <v>2</v>
      </c>
      <c r="AU52" s="5">
        <v>60</v>
      </c>
      <c r="AV52" s="5">
        <v>4.5</v>
      </c>
      <c r="AW52" s="5">
        <v>62</v>
      </c>
      <c r="AX52" s="5">
        <v>4</v>
      </c>
      <c r="AY52" s="5">
        <v>55</v>
      </c>
      <c r="AZ52" s="5">
        <v>4</v>
      </c>
      <c r="BA52" s="5">
        <v>65</v>
      </c>
      <c r="BB52" s="5">
        <v>2.5</v>
      </c>
      <c r="BC52" s="5">
        <v>60</v>
      </c>
      <c r="BD52" s="5">
        <v>4</v>
      </c>
      <c r="BE52" s="25"/>
      <c r="BF52" s="5">
        <v>1</v>
      </c>
      <c r="BG52" s="5">
        <v>68</v>
      </c>
      <c r="BH52" s="5">
        <v>2</v>
      </c>
      <c r="BI52" s="5">
        <v>82</v>
      </c>
      <c r="BJ52" s="5">
        <v>1</v>
      </c>
      <c r="BK52" s="5">
        <v>37</v>
      </c>
      <c r="BL52" s="5">
        <v>4</v>
      </c>
      <c r="BM52" s="5" t="s">
        <v>128</v>
      </c>
      <c r="BN52" s="5">
        <v>2</v>
      </c>
      <c r="BO52" s="5" t="s">
        <v>118</v>
      </c>
      <c r="BP52" s="5">
        <v>3</v>
      </c>
      <c r="BQ52" s="5">
        <v>72</v>
      </c>
      <c r="BR52" s="5">
        <v>3</v>
      </c>
      <c r="BS52" s="5">
        <v>68</v>
      </c>
      <c r="BT52" s="5">
        <v>2.5</v>
      </c>
      <c r="BU52" s="5">
        <v>67</v>
      </c>
      <c r="BV52" s="5">
        <v>2</v>
      </c>
      <c r="BW52" s="5">
        <v>60</v>
      </c>
      <c r="BX52" s="5">
        <v>3.5</v>
      </c>
      <c r="BY52" s="5" t="s">
        <v>134</v>
      </c>
      <c r="BZ52" s="5">
        <v>3</v>
      </c>
      <c r="CA52" s="5">
        <v>66</v>
      </c>
      <c r="CB52" s="5">
        <v>3</v>
      </c>
      <c r="CC52" s="5">
        <v>72</v>
      </c>
      <c r="CD52" s="5">
        <v>1</v>
      </c>
      <c r="CE52" s="5">
        <v>74</v>
      </c>
      <c r="CF52" s="5">
        <v>3</v>
      </c>
      <c r="CG52" s="5">
        <v>70</v>
      </c>
      <c r="CH52" s="5">
        <v>1</v>
      </c>
      <c r="CI52" s="5">
        <v>87</v>
      </c>
      <c r="CJ52" s="37">
        <v>2</v>
      </c>
      <c r="CK52" s="37">
        <v>63</v>
      </c>
      <c r="CL52" s="37">
        <v>3</v>
      </c>
      <c r="CM52" s="37">
        <v>72</v>
      </c>
      <c r="CN52" s="37">
        <v>2</v>
      </c>
      <c r="CO52" s="37">
        <v>68</v>
      </c>
      <c r="CP52" s="37">
        <v>3</v>
      </c>
      <c r="CQ52" s="37">
        <v>83</v>
      </c>
      <c r="CR52" s="37">
        <v>3</v>
      </c>
      <c r="CS52" s="37">
        <v>80</v>
      </c>
      <c r="CT52" s="37">
        <v>2</v>
      </c>
      <c r="CU52" s="37">
        <v>67</v>
      </c>
      <c r="CV52" s="3">
        <v>1</v>
      </c>
      <c r="CW52" s="3">
        <f>C52*D52+E52*F52+G52*H52+I52*J52+K52*L52+M52*N52+O52*P52+Q52*R52+S52*T52+U52*V52+W52*X52+Y52*Z52+AA52*AB52+AE52*AF52+AG52*AH52+AI52*AJ52+AK52*AL52+AM52*AN52+AO52*AP52+AQ52*AR52+AS52*AT52+AU52*AV52+AW52*AX52+AY52*AZ52+BA52*BB52+BC52*BD52+BG52*BH52+BI52*BJ52+BK52*BL52+BM52*BN52+BO52*BP52+BQ52*BR52+BS52*BT52+BU52*BV52+BW52*BX52+BY52*BZ52+CA52*CB52+CC52*CD52+CE52*CF52+CG52*CH52+CI52*CJ52+CK52*CL52+CM52*CN52+CO52*CP52+CQ52*CR52+CS52*CT52+CU52*CV52</f>
        <v>8044.8</v>
      </c>
      <c r="CX52" s="3">
        <f>D52+F52+H52+J52+L52+N52+P52+R52+T52+V52+X52+Z52+AB52+AD52+AF52+AH52+AJ52+AL52+AN52+AP52+AR52+AT52+AV52+AX52+AZ52+BB52+BD52+BF52+BH52+BJ52+BL52+BN52+BP52+BR52+BT52+BV52+BX52+BZ52+CB52+CD52+CF52+CH52+CJ52+CL52+CN52+CP52+CR52+CT52+CV52-1-2</f>
        <v>124</v>
      </c>
      <c r="CY52" s="3">
        <f t="shared" si="2"/>
        <v>64.877419354838707</v>
      </c>
    </row>
  </sheetData>
  <mergeCells count="3">
    <mergeCell ref="A1:CU1"/>
    <mergeCell ref="A2:A3"/>
    <mergeCell ref="B2:B3"/>
  </mergeCells>
  <phoneticPr fontId="1" type="noConversion"/>
  <pageMargins left="0.7" right="0.7" top="0.75" bottom="0.75" header="0.3" footer="0.3"/>
  <pageSetup paperSize="9" orientation="portrait" horizontalDpi="1200" verticalDpi="1200" r:id="rId1"/>
  <ignoredErrors>
    <ignoredError sqref="CX35" formula="1"/>
    <ignoredError sqref="CY52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D4E6B-AF00-4FE2-B051-CCA42C976195}">
  <dimension ref="A1:BA51"/>
  <sheetViews>
    <sheetView topLeftCell="AK1" workbookViewId="0">
      <selection activeCell="BB9" sqref="BB9"/>
    </sheetView>
  </sheetViews>
  <sheetFormatPr defaultRowHeight="14.25"/>
  <cols>
    <col min="1" max="1" width="16" style="16" bestFit="1" customWidth="1"/>
    <col min="2" max="2" width="9" style="16"/>
    <col min="3" max="3" width="9" style="31"/>
    <col min="4" max="16384" width="9" style="16"/>
  </cols>
  <sheetData>
    <row r="1" spans="1:53">
      <c r="A1" s="50" t="s">
        <v>262</v>
      </c>
      <c r="B1" s="50" t="s">
        <v>263</v>
      </c>
      <c r="C1" s="35" t="s">
        <v>264</v>
      </c>
      <c r="D1" s="36" t="s">
        <v>264</v>
      </c>
      <c r="E1" s="36" t="s">
        <v>264</v>
      </c>
      <c r="F1" s="36" t="s">
        <v>264</v>
      </c>
      <c r="G1" s="36" t="s">
        <v>264</v>
      </c>
      <c r="H1" s="36" t="s">
        <v>264</v>
      </c>
      <c r="I1" s="36" t="s">
        <v>264</v>
      </c>
      <c r="J1" s="36" t="s">
        <v>264</v>
      </c>
      <c r="K1" s="36" t="s">
        <v>264</v>
      </c>
      <c r="L1" s="36" t="s">
        <v>264</v>
      </c>
      <c r="M1" s="36" t="s">
        <v>264</v>
      </c>
      <c r="N1" s="36" t="s">
        <v>264</v>
      </c>
      <c r="O1" s="36" t="s">
        <v>264</v>
      </c>
      <c r="P1" s="36" t="s">
        <v>264</v>
      </c>
      <c r="Q1" s="36" t="s">
        <v>264</v>
      </c>
      <c r="R1" s="36" t="s">
        <v>264</v>
      </c>
      <c r="S1" s="36" t="s">
        <v>264</v>
      </c>
      <c r="T1" s="36" t="s">
        <v>264</v>
      </c>
      <c r="U1" s="36" t="s">
        <v>264</v>
      </c>
      <c r="V1" s="36" t="s">
        <v>264</v>
      </c>
      <c r="W1" s="36" t="s">
        <v>264</v>
      </c>
      <c r="X1" s="36" t="s">
        <v>264</v>
      </c>
      <c r="Y1" s="36" t="s">
        <v>264</v>
      </c>
      <c r="Z1" s="36" t="s">
        <v>264</v>
      </c>
      <c r="AA1" s="36" t="s">
        <v>264</v>
      </c>
      <c r="AB1" s="36" t="s">
        <v>264</v>
      </c>
      <c r="AC1" s="36" t="s">
        <v>264</v>
      </c>
      <c r="AD1" s="36" t="s">
        <v>264</v>
      </c>
      <c r="AE1" s="36" t="s">
        <v>264</v>
      </c>
      <c r="AF1" s="36" t="s">
        <v>264</v>
      </c>
      <c r="AG1" s="36" t="s">
        <v>264</v>
      </c>
      <c r="AH1" s="36" t="s">
        <v>264</v>
      </c>
      <c r="AI1" s="36" t="s">
        <v>264</v>
      </c>
      <c r="AJ1" s="36" t="s">
        <v>264</v>
      </c>
      <c r="AK1" s="36" t="s">
        <v>264</v>
      </c>
      <c r="AL1" s="36" t="s">
        <v>264</v>
      </c>
      <c r="AM1" s="36" t="s">
        <v>264</v>
      </c>
      <c r="AN1" s="36" t="s">
        <v>264</v>
      </c>
      <c r="AO1" s="36" t="s">
        <v>264</v>
      </c>
      <c r="AP1" s="36" t="s">
        <v>264</v>
      </c>
      <c r="AQ1" s="36" t="s">
        <v>264</v>
      </c>
      <c r="AR1" s="36" t="s">
        <v>264</v>
      </c>
      <c r="AS1" s="36" t="s">
        <v>264</v>
      </c>
      <c r="AT1" s="36" t="s">
        <v>264</v>
      </c>
      <c r="AU1" s="36" t="s">
        <v>264</v>
      </c>
      <c r="AV1" s="36" t="s">
        <v>264</v>
      </c>
      <c r="AW1" s="36" t="s">
        <v>264</v>
      </c>
      <c r="AX1" s="36" t="s">
        <v>264</v>
      </c>
      <c r="AY1" s="36" t="s">
        <v>264</v>
      </c>
      <c r="AZ1" s="16" t="s">
        <v>362</v>
      </c>
      <c r="BA1" s="16" t="s">
        <v>363</v>
      </c>
    </row>
    <row r="2" spans="1:53">
      <c r="A2" s="50"/>
      <c r="B2" s="50"/>
      <c r="C2" s="35" t="s">
        <v>265</v>
      </c>
      <c r="D2" s="36" t="s">
        <v>266</v>
      </c>
      <c r="E2" s="36" t="s">
        <v>267</v>
      </c>
      <c r="F2" s="36" t="s">
        <v>268</v>
      </c>
      <c r="G2" s="36" t="s">
        <v>269</v>
      </c>
      <c r="H2" s="36" t="s">
        <v>270</v>
      </c>
      <c r="I2" s="36" t="s">
        <v>271</v>
      </c>
      <c r="J2" s="36" t="s">
        <v>272</v>
      </c>
      <c r="K2" s="36" t="s">
        <v>273</v>
      </c>
      <c r="L2" s="36" t="s">
        <v>274</v>
      </c>
      <c r="M2" s="36" t="s">
        <v>275</v>
      </c>
      <c r="N2" s="36" t="s">
        <v>276</v>
      </c>
      <c r="O2" s="36" t="s">
        <v>277</v>
      </c>
      <c r="P2" s="36" t="s">
        <v>278</v>
      </c>
      <c r="Q2" s="36" t="s">
        <v>279</v>
      </c>
      <c r="R2" s="36" t="s">
        <v>280</v>
      </c>
      <c r="S2" s="36" t="s">
        <v>281</v>
      </c>
      <c r="T2" s="36" t="s">
        <v>282</v>
      </c>
      <c r="U2" s="36" t="s">
        <v>283</v>
      </c>
      <c r="V2" s="36" t="s">
        <v>284</v>
      </c>
      <c r="W2" s="36" t="s">
        <v>285</v>
      </c>
      <c r="X2" s="36" t="s">
        <v>286</v>
      </c>
      <c r="Y2" s="36" t="s">
        <v>287</v>
      </c>
      <c r="Z2" s="36" t="s">
        <v>288</v>
      </c>
      <c r="AA2" s="36" t="s">
        <v>289</v>
      </c>
      <c r="AB2" s="36" t="s">
        <v>290</v>
      </c>
      <c r="AC2" s="36" t="s">
        <v>291</v>
      </c>
      <c r="AD2" s="36" t="s">
        <v>292</v>
      </c>
      <c r="AE2" s="36" t="s">
        <v>293</v>
      </c>
      <c r="AF2" s="36" t="s">
        <v>294</v>
      </c>
      <c r="AG2" s="36" t="s">
        <v>295</v>
      </c>
      <c r="AH2" s="36" t="s">
        <v>296</v>
      </c>
      <c r="AI2" s="36" t="s">
        <v>297</v>
      </c>
      <c r="AJ2" s="36" t="s">
        <v>298</v>
      </c>
      <c r="AK2" s="36" t="s">
        <v>299</v>
      </c>
      <c r="AL2" s="36" t="s">
        <v>300</v>
      </c>
      <c r="AM2" s="36" t="s">
        <v>301</v>
      </c>
      <c r="AN2" s="36" t="s">
        <v>302</v>
      </c>
      <c r="AO2" s="36" t="s">
        <v>303</v>
      </c>
      <c r="AP2" s="36" t="s">
        <v>304</v>
      </c>
      <c r="AQ2" s="36" t="s">
        <v>305</v>
      </c>
      <c r="AR2" s="36" t="s">
        <v>306</v>
      </c>
      <c r="AS2" s="36" t="s">
        <v>307</v>
      </c>
      <c r="AT2" s="36" t="s">
        <v>308</v>
      </c>
      <c r="AU2" s="36" t="s">
        <v>309</v>
      </c>
      <c r="AV2" s="36" t="s">
        <v>310</v>
      </c>
      <c r="AW2" s="36" t="s">
        <v>311</v>
      </c>
      <c r="AX2" s="36" t="s">
        <v>312</v>
      </c>
      <c r="AY2" s="36" t="s">
        <v>313</v>
      </c>
    </row>
    <row r="3" spans="1:53">
      <c r="A3" s="33">
        <v>2016010130</v>
      </c>
      <c r="B3" s="34" t="s">
        <v>314</v>
      </c>
      <c r="C3" s="33">
        <v>93</v>
      </c>
      <c r="D3" s="32">
        <v>94</v>
      </c>
      <c r="E3" s="32">
        <v>85</v>
      </c>
      <c r="F3" s="32">
        <v>88</v>
      </c>
      <c r="G3" s="32">
        <v>82</v>
      </c>
      <c r="H3" s="32">
        <v>86</v>
      </c>
      <c r="I3" s="32">
        <v>77</v>
      </c>
      <c r="J3" s="32">
        <v>93</v>
      </c>
      <c r="K3" s="32">
        <v>93</v>
      </c>
      <c r="L3" s="32">
        <v>89</v>
      </c>
      <c r="M3" s="32">
        <v>89</v>
      </c>
      <c r="N3" s="32">
        <v>86</v>
      </c>
      <c r="O3" s="32">
        <v>88</v>
      </c>
      <c r="P3" s="32">
        <v>81</v>
      </c>
      <c r="Q3" s="32">
        <v>87</v>
      </c>
      <c r="R3" s="32">
        <v>90</v>
      </c>
      <c r="S3" s="32">
        <v>90</v>
      </c>
      <c r="T3" s="33">
        <v>85.9</v>
      </c>
      <c r="U3" s="32">
        <v>82</v>
      </c>
      <c r="V3" s="32">
        <v>80</v>
      </c>
      <c r="W3" s="32">
        <v>85</v>
      </c>
      <c r="X3" s="32">
        <v>90</v>
      </c>
      <c r="Y3" s="32">
        <v>97</v>
      </c>
      <c r="Z3" s="32">
        <v>83</v>
      </c>
      <c r="AA3" s="32">
        <v>84</v>
      </c>
      <c r="AB3" s="32">
        <v>90</v>
      </c>
      <c r="AC3" s="32">
        <v>83</v>
      </c>
      <c r="AD3" s="32">
        <v>92</v>
      </c>
      <c r="AE3" s="33">
        <v>92</v>
      </c>
      <c r="AF3" s="32">
        <v>87</v>
      </c>
      <c r="AG3" s="32">
        <v>75</v>
      </c>
      <c r="AH3" s="32">
        <v>87</v>
      </c>
      <c r="AI3" s="32">
        <v>95</v>
      </c>
      <c r="AJ3" s="32">
        <v>91</v>
      </c>
      <c r="AK3" s="32">
        <v>85</v>
      </c>
      <c r="AL3" s="32">
        <v>82</v>
      </c>
      <c r="AM3" s="32">
        <v>93</v>
      </c>
      <c r="AN3" s="32">
        <v>88</v>
      </c>
      <c r="AO3" s="32">
        <v>93</v>
      </c>
      <c r="AP3" s="32">
        <v>92</v>
      </c>
      <c r="AQ3" s="32">
        <v>96</v>
      </c>
      <c r="AR3" s="32">
        <v>89</v>
      </c>
      <c r="AS3" s="32">
        <v>94</v>
      </c>
      <c r="AT3" s="32">
        <v>84</v>
      </c>
      <c r="AU3" s="32">
        <v>92</v>
      </c>
      <c r="AV3" s="32">
        <v>93</v>
      </c>
      <c r="AW3" s="32">
        <v>89</v>
      </c>
      <c r="AX3" s="33">
        <v>92</v>
      </c>
      <c r="AY3" s="32">
        <v>88</v>
      </c>
      <c r="AZ3" s="16">
        <f t="shared" ref="AZ3:AZ8" si="0">COUNTIF(C3:AY3,"&gt;=80")</f>
        <v>47</v>
      </c>
      <c r="BA3" s="16">
        <f>AZ3/49*100</f>
        <v>95.918367346938766</v>
      </c>
    </row>
    <row r="4" spans="1:53">
      <c r="A4" s="33">
        <v>2016010131</v>
      </c>
      <c r="B4" s="34" t="s">
        <v>315</v>
      </c>
      <c r="C4" s="32">
        <v>64</v>
      </c>
      <c r="D4" s="32">
        <v>68</v>
      </c>
      <c r="E4" s="32">
        <v>83</v>
      </c>
      <c r="F4" s="32">
        <v>88</v>
      </c>
      <c r="G4" s="32">
        <v>66</v>
      </c>
      <c r="H4" s="32">
        <v>68</v>
      </c>
      <c r="I4" s="32">
        <v>85</v>
      </c>
      <c r="J4" s="32">
        <v>85</v>
      </c>
      <c r="K4" s="32">
        <v>81</v>
      </c>
      <c r="L4" s="32">
        <v>90</v>
      </c>
      <c r="M4" s="32">
        <v>85</v>
      </c>
      <c r="N4" s="32">
        <v>76</v>
      </c>
      <c r="O4" s="32">
        <v>90</v>
      </c>
      <c r="P4" s="32">
        <v>73</v>
      </c>
      <c r="Q4" s="32">
        <v>71</v>
      </c>
      <c r="R4" s="32">
        <v>82</v>
      </c>
      <c r="S4" s="32">
        <v>74</v>
      </c>
      <c r="T4" s="32">
        <v>89</v>
      </c>
      <c r="U4" s="32">
        <v>80</v>
      </c>
      <c r="V4" s="32">
        <v>66</v>
      </c>
      <c r="W4" s="32">
        <v>90</v>
      </c>
      <c r="X4" s="32">
        <v>93</v>
      </c>
      <c r="Y4" s="32">
        <v>77</v>
      </c>
      <c r="Z4" s="32">
        <v>80</v>
      </c>
      <c r="AA4" s="32">
        <v>91</v>
      </c>
      <c r="AB4" s="32">
        <v>83</v>
      </c>
      <c r="AC4" s="32">
        <v>69</v>
      </c>
      <c r="AD4" s="32">
        <v>91</v>
      </c>
      <c r="AE4" s="32">
        <v>80</v>
      </c>
      <c r="AF4" s="32">
        <v>86</v>
      </c>
      <c r="AG4" s="32">
        <v>60</v>
      </c>
      <c r="AH4" s="32">
        <v>81</v>
      </c>
      <c r="AI4" s="32">
        <v>86</v>
      </c>
      <c r="AJ4" s="32">
        <v>81</v>
      </c>
      <c r="AK4" s="32">
        <v>84</v>
      </c>
      <c r="AL4" s="32">
        <v>68</v>
      </c>
      <c r="AM4" s="32">
        <v>76</v>
      </c>
      <c r="AN4" s="32">
        <v>90</v>
      </c>
      <c r="AO4" s="32">
        <v>90</v>
      </c>
      <c r="AP4" s="32">
        <v>89</v>
      </c>
      <c r="AQ4" s="32">
        <v>93</v>
      </c>
      <c r="AR4" s="32">
        <v>89</v>
      </c>
      <c r="AS4" s="32">
        <v>94</v>
      </c>
      <c r="AT4" s="32">
        <v>94</v>
      </c>
      <c r="AU4" s="32">
        <v>89</v>
      </c>
      <c r="AV4" s="32">
        <v>80</v>
      </c>
      <c r="AW4" s="32">
        <v>78</v>
      </c>
      <c r="AX4" s="33">
        <v>80</v>
      </c>
      <c r="AY4" s="32">
        <v>84</v>
      </c>
      <c r="AZ4" s="16">
        <f t="shared" si="0"/>
        <v>34</v>
      </c>
      <c r="BA4" s="16">
        <f t="shared" ref="BA4:BA51" si="1">AZ4/49*100</f>
        <v>69.387755102040813</v>
      </c>
    </row>
    <row r="5" spans="1:53">
      <c r="A5" s="33">
        <v>2016010132</v>
      </c>
      <c r="B5" s="34" t="s">
        <v>316</v>
      </c>
      <c r="C5" s="32">
        <v>83</v>
      </c>
      <c r="D5" s="32">
        <v>95</v>
      </c>
      <c r="E5" s="32">
        <v>92</v>
      </c>
      <c r="F5" s="32">
        <v>90</v>
      </c>
      <c r="G5" s="32">
        <v>75</v>
      </c>
      <c r="H5" s="32">
        <v>82</v>
      </c>
      <c r="I5" s="32">
        <v>82</v>
      </c>
      <c r="J5" s="32">
        <v>95</v>
      </c>
      <c r="K5" s="32">
        <v>94</v>
      </c>
      <c r="L5" s="32">
        <v>92</v>
      </c>
      <c r="M5" s="32">
        <v>90</v>
      </c>
      <c r="N5" s="32">
        <v>98</v>
      </c>
      <c r="O5" s="32">
        <v>91</v>
      </c>
      <c r="P5" s="32">
        <v>86</v>
      </c>
      <c r="Q5" s="32">
        <v>91</v>
      </c>
      <c r="R5" s="32">
        <v>94</v>
      </c>
      <c r="S5" s="32">
        <v>90</v>
      </c>
      <c r="T5" s="32">
        <v>88</v>
      </c>
      <c r="U5" s="33">
        <v>94</v>
      </c>
      <c r="V5" s="32">
        <v>87</v>
      </c>
      <c r="W5" s="32">
        <v>80</v>
      </c>
      <c r="X5" s="32">
        <v>91</v>
      </c>
      <c r="Y5" s="32">
        <v>91</v>
      </c>
      <c r="Z5" s="32">
        <v>90</v>
      </c>
      <c r="AA5" s="32">
        <v>92</v>
      </c>
      <c r="AB5" s="32">
        <v>91</v>
      </c>
      <c r="AC5" s="32">
        <v>81</v>
      </c>
      <c r="AD5" s="32">
        <v>94</v>
      </c>
      <c r="AE5" s="32">
        <v>92</v>
      </c>
      <c r="AF5" s="32">
        <v>90</v>
      </c>
      <c r="AG5" s="33">
        <v>83</v>
      </c>
      <c r="AH5" s="32">
        <v>91</v>
      </c>
      <c r="AI5" s="32">
        <v>99</v>
      </c>
      <c r="AJ5" s="32">
        <v>96</v>
      </c>
      <c r="AK5" s="32">
        <v>86</v>
      </c>
      <c r="AL5" s="32">
        <v>83</v>
      </c>
      <c r="AM5" s="32">
        <v>96</v>
      </c>
      <c r="AN5" s="32">
        <v>90</v>
      </c>
      <c r="AO5" s="32">
        <v>95</v>
      </c>
      <c r="AP5" s="32">
        <v>94</v>
      </c>
      <c r="AQ5" s="38" t="s">
        <v>231</v>
      </c>
      <c r="AR5" s="32">
        <v>86</v>
      </c>
      <c r="AS5" s="32">
        <v>98</v>
      </c>
      <c r="AT5" s="33">
        <v>92</v>
      </c>
      <c r="AU5" s="32">
        <v>93</v>
      </c>
      <c r="AV5" s="32">
        <v>96</v>
      </c>
      <c r="AW5" s="32">
        <v>92</v>
      </c>
      <c r="AX5" s="33">
        <v>92</v>
      </c>
      <c r="AY5" s="32">
        <v>87</v>
      </c>
      <c r="AZ5" s="16">
        <f t="shared" si="0"/>
        <v>47</v>
      </c>
      <c r="BA5" s="16">
        <f>AZ5/48*100</f>
        <v>97.916666666666657</v>
      </c>
    </row>
    <row r="6" spans="1:53">
      <c r="A6" s="33">
        <v>2016010135</v>
      </c>
      <c r="B6" s="34" t="s">
        <v>317</v>
      </c>
      <c r="C6" s="32">
        <v>61</v>
      </c>
      <c r="D6" s="32">
        <v>60</v>
      </c>
      <c r="E6" s="32">
        <v>81</v>
      </c>
      <c r="F6" s="32">
        <v>78</v>
      </c>
      <c r="G6" s="32">
        <v>90</v>
      </c>
      <c r="H6" s="32">
        <v>70</v>
      </c>
      <c r="I6" s="32">
        <v>74</v>
      </c>
      <c r="J6" s="32">
        <v>61</v>
      </c>
      <c r="K6" s="32">
        <v>73</v>
      </c>
      <c r="L6" s="32">
        <v>96</v>
      </c>
      <c r="M6" s="32">
        <v>76</v>
      </c>
      <c r="N6" s="32">
        <v>61</v>
      </c>
      <c r="O6" s="32">
        <v>86</v>
      </c>
      <c r="P6" s="32">
        <v>74</v>
      </c>
      <c r="Q6" s="32">
        <v>72</v>
      </c>
      <c r="R6" s="32">
        <v>89</v>
      </c>
      <c r="S6" s="32">
        <v>70</v>
      </c>
      <c r="T6" s="33">
        <v>85.6</v>
      </c>
      <c r="U6" s="32">
        <v>73</v>
      </c>
      <c r="V6" s="32">
        <v>62</v>
      </c>
      <c r="W6" s="32">
        <v>90</v>
      </c>
      <c r="X6" s="32">
        <v>80</v>
      </c>
      <c r="Y6" s="32">
        <v>70</v>
      </c>
      <c r="Z6" s="32">
        <v>76</v>
      </c>
      <c r="AA6" s="32">
        <v>82</v>
      </c>
      <c r="AB6" s="32">
        <v>82</v>
      </c>
      <c r="AC6" s="32">
        <v>73</v>
      </c>
      <c r="AD6" s="32">
        <v>93</v>
      </c>
      <c r="AE6" s="32">
        <v>92</v>
      </c>
      <c r="AF6" s="32">
        <v>85</v>
      </c>
      <c r="AG6" s="32">
        <v>61</v>
      </c>
      <c r="AH6" s="32">
        <v>81</v>
      </c>
      <c r="AI6" s="32">
        <v>80</v>
      </c>
      <c r="AJ6" s="32">
        <v>88</v>
      </c>
      <c r="AK6" s="32">
        <v>77</v>
      </c>
      <c r="AL6" s="32">
        <v>67</v>
      </c>
      <c r="AM6" s="32">
        <v>86</v>
      </c>
      <c r="AN6" s="32">
        <v>74</v>
      </c>
      <c r="AO6" s="32">
        <v>91</v>
      </c>
      <c r="AP6" s="32">
        <v>93</v>
      </c>
      <c r="AQ6" s="32">
        <v>94</v>
      </c>
      <c r="AR6" s="32">
        <v>82</v>
      </c>
      <c r="AS6" s="32">
        <v>94</v>
      </c>
      <c r="AT6" s="32">
        <v>73</v>
      </c>
      <c r="AU6" s="32">
        <v>90</v>
      </c>
      <c r="AV6" s="32">
        <v>90</v>
      </c>
      <c r="AW6" s="32">
        <v>85</v>
      </c>
      <c r="AX6" s="33">
        <v>80</v>
      </c>
      <c r="AY6" s="32">
        <v>98</v>
      </c>
      <c r="AZ6" s="16">
        <f t="shared" si="0"/>
        <v>27</v>
      </c>
      <c r="BA6" s="16">
        <f t="shared" si="1"/>
        <v>55.102040816326522</v>
      </c>
    </row>
    <row r="7" spans="1:53">
      <c r="A7" s="33">
        <v>2016010136</v>
      </c>
      <c r="B7" s="34" t="s">
        <v>318</v>
      </c>
      <c r="C7" s="32">
        <v>66</v>
      </c>
      <c r="D7" s="32">
        <v>76</v>
      </c>
      <c r="E7" s="32">
        <v>77</v>
      </c>
      <c r="F7" s="32">
        <v>78</v>
      </c>
      <c r="G7" s="32">
        <v>61</v>
      </c>
      <c r="H7" s="32">
        <v>60</v>
      </c>
      <c r="I7" s="32">
        <v>80</v>
      </c>
      <c r="J7" s="32">
        <v>63</v>
      </c>
      <c r="K7" s="32">
        <v>84</v>
      </c>
      <c r="L7" s="32">
        <v>86</v>
      </c>
      <c r="M7" s="32">
        <v>76</v>
      </c>
      <c r="N7" s="32">
        <v>60</v>
      </c>
      <c r="O7" s="32">
        <v>84</v>
      </c>
      <c r="P7" s="32">
        <v>66</v>
      </c>
      <c r="Q7" s="32">
        <v>73</v>
      </c>
      <c r="R7" s="32">
        <v>86</v>
      </c>
      <c r="S7" s="32">
        <v>68</v>
      </c>
      <c r="T7" s="32">
        <v>85</v>
      </c>
      <c r="U7" s="32">
        <v>80</v>
      </c>
      <c r="V7" s="32">
        <v>68</v>
      </c>
      <c r="W7" s="32">
        <v>89</v>
      </c>
      <c r="X7" s="32">
        <v>74</v>
      </c>
      <c r="Y7" s="32">
        <v>62</v>
      </c>
      <c r="Z7" s="32">
        <v>74</v>
      </c>
      <c r="AA7" s="32">
        <v>76</v>
      </c>
      <c r="AB7" s="32">
        <v>81</v>
      </c>
      <c r="AC7" s="32">
        <v>60</v>
      </c>
      <c r="AD7" s="32">
        <v>87</v>
      </c>
      <c r="AE7" s="32">
        <v>84</v>
      </c>
      <c r="AF7" s="32">
        <v>90</v>
      </c>
      <c r="AG7" s="32">
        <v>60</v>
      </c>
      <c r="AH7" s="32">
        <v>85</v>
      </c>
      <c r="AI7" s="32">
        <v>92</v>
      </c>
      <c r="AJ7" s="32">
        <v>80</v>
      </c>
      <c r="AK7" s="32">
        <v>79</v>
      </c>
      <c r="AL7" s="32">
        <v>65</v>
      </c>
      <c r="AM7" s="32">
        <v>85</v>
      </c>
      <c r="AN7" s="32">
        <v>81</v>
      </c>
      <c r="AO7" s="32">
        <v>94</v>
      </c>
      <c r="AP7" s="32">
        <v>88</v>
      </c>
      <c r="AQ7" s="32">
        <v>93</v>
      </c>
      <c r="AR7" s="32">
        <v>92</v>
      </c>
      <c r="AS7" s="32">
        <v>90</v>
      </c>
      <c r="AT7" s="32">
        <v>85</v>
      </c>
      <c r="AU7" s="32">
        <v>90</v>
      </c>
      <c r="AV7" s="32">
        <v>90</v>
      </c>
      <c r="AW7" s="32">
        <v>95</v>
      </c>
      <c r="AX7" s="33">
        <v>90</v>
      </c>
      <c r="AY7" s="32">
        <v>90</v>
      </c>
      <c r="AZ7" s="16">
        <f t="shared" si="0"/>
        <v>28</v>
      </c>
      <c r="BA7" s="16">
        <f t="shared" si="1"/>
        <v>57.142857142857139</v>
      </c>
    </row>
    <row r="8" spans="1:53">
      <c r="A8" s="33">
        <v>2016010137</v>
      </c>
      <c r="B8" s="34" t="s">
        <v>319</v>
      </c>
      <c r="C8" s="32">
        <v>68</v>
      </c>
      <c r="D8" s="32">
        <v>69</v>
      </c>
      <c r="E8" s="33">
        <v>76</v>
      </c>
      <c r="F8" s="33">
        <v>77</v>
      </c>
      <c r="G8" s="33">
        <v>77</v>
      </c>
      <c r="H8" s="33">
        <v>74</v>
      </c>
      <c r="I8" s="33">
        <v>81</v>
      </c>
      <c r="J8" s="33">
        <v>67</v>
      </c>
      <c r="K8" s="33">
        <v>73</v>
      </c>
      <c r="L8" s="33">
        <v>86</v>
      </c>
      <c r="M8" s="32">
        <v>83</v>
      </c>
      <c r="N8" s="32">
        <v>63</v>
      </c>
      <c r="O8" s="32">
        <v>87</v>
      </c>
      <c r="P8" s="32">
        <v>71</v>
      </c>
      <c r="Q8" s="32">
        <v>86</v>
      </c>
      <c r="R8" s="32">
        <v>89</v>
      </c>
      <c r="S8" s="32">
        <v>66</v>
      </c>
      <c r="T8" s="32">
        <v>86</v>
      </c>
      <c r="U8" s="32">
        <v>80</v>
      </c>
      <c r="V8" s="32">
        <v>68</v>
      </c>
      <c r="W8" s="32">
        <v>83</v>
      </c>
      <c r="X8" s="32">
        <v>83</v>
      </c>
      <c r="Y8" s="32">
        <v>70</v>
      </c>
      <c r="Z8" s="32">
        <v>74</v>
      </c>
      <c r="AA8" s="32">
        <v>82</v>
      </c>
      <c r="AB8" s="32">
        <v>84</v>
      </c>
      <c r="AC8" s="32">
        <v>62</v>
      </c>
      <c r="AD8" s="32">
        <v>86</v>
      </c>
      <c r="AE8" s="32">
        <v>82</v>
      </c>
      <c r="AF8" s="32">
        <v>87</v>
      </c>
      <c r="AG8" s="32">
        <v>67</v>
      </c>
      <c r="AH8" s="32">
        <v>84</v>
      </c>
      <c r="AI8" s="32">
        <v>82</v>
      </c>
      <c r="AJ8" s="32">
        <v>87</v>
      </c>
      <c r="AK8" s="32">
        <v>83</v>
      </c>
      <c r="AL8" s="32">
        <v>73</v>
      </c>
      <c r="AM8" s="32">
        <v>74</v>
      </c>
      <c r="AN8" s="32">
        <v>71</v>
      </c>
      <c r="AO8" s="32">
        <v>90</v>
      </c>
      <c r="AP8" s="32">
        <v>90</v>
      </c>
      <c r="AQ8" s="32">
        <v>96</v>
      </c>
      <c r="AR8" s="32">
        <v>89</v>
      </c>
      <c r="AS8" s="32">
        <v>93</v>
      </c>
      <c r="AT8" s="32">
        <v>86</v>
      </c>
      <c r="AU8" s="32">
        <v>91</v>
      </c>
      <c r="AV8" s="32">
        <v>90</v>
      </c>
      <c r="AW8" s="32">
        <v>90</v>
      </c>
      <c r="AX8" s="33">
        <v>83</v>
      </c>
      <c r="AY8" s="32">
        <v>86</v>
      </c>
      <c r="AZ8" s="16">
        <f t="shared" si="0"/>
        <v>30</v>
      </c>
      <c r="BA8" s="16">
        <f t="shared" si="1"/>
        <v>61.224489795918366</v>
      </c>
    </row>
    <row r="9" spans="1:53">
      <c r="A9" s="33">
        <v>2016010138</v>
      </c>
      <c r="B9" s="34" t="s">
        <v>320</v>
      </c>
      <c r="C9" s="32">
        <v>70</v>
      </c>
      <c r="D9" s="32">
        <v>91</v>
      </c>
      <c r="E9" s="32">
        <v>85</v>
      </c>
      <c r="F9" s="32">
        <v>83</v>
      </c>
      <c r="G9" s="32">
        <v>73</v>
      </c>
      <c r="H9" s="32">
        <v>71</v>
      </c>
      <c r="I9" s="32">
        <v>92</v>
      </c>
      <c r="J9" s="32">
        <v>85</v>
      </c>
      <c r="K9" s="32">
        <v>92</v>
      </c>
      <c r="L9" s="32">
        <v>78</v>
      </c>
      <c r="M9" s="32">
        <v>81</v>
      </c>
      <c r="N9" s="32">
        <v>81</v>
      </c>
      <c r="O9" s="32">
        <v>89</v>
      </c>
      <c r="P9" s="32">
        <v>87</v>
      </c>
      <c r="Q9" s="32">
        <v>82</v>
      </c>
      <c r="R9" s="32">
        <v>86</v>
      </c>
      <c r="S9" s="32">
        <v>77</v>
      </c>
      <c r="T9" s="32">
        <v>87</v>
      </c>
      <c r="U9" s="32">
        <v>87</v>
      </c>
      <c r="V9" s="32">
        <v>84</v>
      </c>
      <c r="W9" s="32">
        <v>82</v>
      </c>
      <c r="X9" s="32">
        <v>88</v>
      </c>
      <c r="Y9" s="32">
        <v>91</v>
      </c>
      <c r="Z9" s="32">
        <v>90</v>
      </c>
      <c r="AA9" s="32">
        <v>90</v>
      </c>
      <c r="AB9" s="32">
        <v>88</v>
      </c>
      <c r="AC9" s="32">
        <v>88</v>
      </c>
      <c r="AD9" s="32">
        <v>88</v>
      </c>
      <c r="AE9" s="32">
        <v>90</v>
      </c>
      <c r="AF9" s="32">
        <v>89</v>
      </c>
      <c r="AG9" s="32">
        <v>67</v>
      </c>
      <c r="AH9" s="32">
        <v>85</v>
      </c>
      <c r="AI9" s="32">
        <v>90</v>
      </c>
      <c r="AJ9" s="32">
        <v>91</v>
      </c>
      <c r="AK9" s="32">
        <v>92</v>
      </c>
      <c r="AL9" s="32">
        <v>82</v>
      </c>
      <c r="AM9" s="32">
        <v>91</v>
      </c>
      <c r="AN9" s="32">
        <v>88</v>
      </c>
      <c r="AO9" s="32">
        <v>93</v>
      </c>
      <c r="AP9" s="32">
        <v>86</v>
      </c>
      <c r="AQ9" s="32">
        <v>94</v>
      </c>
      <c r="AR9" s="32">
        <v>100</v>
      </c>
      <c r="AS9" s="32">
        <v>92</v>
      </c>
      <c r="AT9" s="32">
        <v>97</v>
      </c>
      <c r="AU9" s="32">
        <v>96</v>
      </c>
      <c r="AV9" s="32">
        <v>87</v>
      </c>
      <c r="AW9" s="32">
        <v>92</v>
      </c>
      <c r="AX9" s="33">
        <v>90</v>
      </c>
      <c r="AY9" s="32">
        <v>89</v>
      </c>
      <c r="AZ9" s="16">
        <f t="shared" ref="AZ9:AZ51" si="2">COUNTIF(C9:AY9,"&gt;=80")</f>
        <v>43</v>
      </c>
      <c r="BA9" s="16">
        <f t="shared" si="1"/>
        <v>87.755102040816325</v>
      </c>
    </row>
    <row r="10" spans="1:53">
      <c r="A10" s="33">
        <v>2016010139</v>
      </c>
      <c r="B10" s="34" t="s">
        <v>321</v>
      </c>
      <c r="C10" s="32">
        <v>75</v>
      </c>
      <c r="D10" s="32">
        <v>73</v>
      </c>
      <c r="E10" s="32">
        <v>77</v>
      </c>
      <c r="F10" s="32">
        <v>84</v>
      </c>
      <c r="G10" s="32">
        <v>77</v>
      </c>
      <c r="H10" s="32">
        <v>84</v>
      </c>
      <c r="I10" s="32">
        <v>85</v>
      </c>
      <c r="J10" s="32">
        <v>80</v>
      </c>
      <c r="K10" s="32">
        <v>89</v>
      </c>
      <c r="L10" s="32">
        <v>84</v>
      </c>
      <c r="M10" s="32">
        <v>85</v>
      </c>
      <c r="N10" s="32">
        <v>87</v>
      </c>
      <c r="O10" s="32">
        <v>84</v>
      </c>
      <c r="P10" s="32">
        <v>81</v>
      </c>
      <c r="Q10" s="32">
        <v>90</v>
      </c>
      <c r="R10" s="32">
        <v>89</v>
      </c>
      <c r="S10" s="32">
        <v>86</v>
      </c>
      <c r="T10" s="32">
        <v>85</v>
      </c>
      <c r="U10" s="32">
        <v>90</v>
      </c>
      <c r="V10" s="32">
        <v>90</v>
      </c>
      <c r="W10" s="32">
        <v>86</v>
      </c>
      <c r="X10" s="32">
        <v>82</v>
      </c>
      <c r="Y10" s="32">
        <v>90</v>
      </c>
      <c r="Z10" s="32">
        <v>86</v>
      </c>
      <c r="AA10" s="32">
        <v>93</v>
      </c>
      <c r="AB10" s="32">
        <v>86</v>
      </c>
      <c r="AC10" s="32">
        <v>83</v>
      </c>
      <c r="AD10" s="32">
        <v>86</v>
      </c>
      <c r="AE10" s="32">
        <v>84</v>
      </c>
      <c r="AF10" s="32">
        <v>89</v>
      </c>
      <c r="AG10" s="32">
        <v>66</v>
      </c>
      <c r="AH10" s="32">
        <v>84</v>
      </c>
      <c r="AI10" s="32">
        <v>96</v>
      </c>
      <c r="AJ10" s="32">
        <v>83</v>
      </c>
      <c r="AK10" s="32">
        <v>91</v>
      </c>
      <c r="AL10" s="32">
        <v>81</v>
      </c>
      <c r="AM10" s="32">
        <v>83</v>
      </c>
      <c r="AN10" s="32">
        <v>90</v>
      </c>
      <c r="AO10" s="32">
        <v>92</v>
      </c>
      <c r="AP10" s="32">
        <v>88</v>
      </c>
      <c r="AQ10" s="32">
        <v>97</v>
      </c>
      <c r="AR10" s="32">
        <v>88</v>
      </c>
      <c r="AS10" s="32">
        <v>90</v>
      </c>
      <c r="AT10" s="32">
        <v>96</v>
      </c>
      <c r="AU10" s="32">
        <v>90</v>
      </c>
      <c r="AV10" s="32">
        <v>93</v>
      </c>
      <c r="AW10" s="32">
        <v>88</v>
      </c>
      <c r="AX10" s="33">
        <v>88</v>
      </c>
      <c r="AY10" s="32">
        <v>93</v>
      </c>
      <c r="AZ10" s="16">
        <f t="shared" si="2"/>
        <v>44</v>
      </c>
      <c r="BA10" s="16">
        <f t="shared" si="1"/>
        <v>89.795918367346943</v>
      </c>
    </row>
    <row r="11" spans="1:53">
      <c r="A11" s="33">
        <v>2016010140</v>
      </c>
      <c r="B11" s="34" t="s">
        <v>322</v>
      </c>
      <c r="C11" s="32">
        <v>62</v>
      </c>
      <c r="D11" s="32">
        <v>60</v>
      </c>
      <c r="E11" s="32">
        <v>84</v>
      </c>
      <c r="F11" s="32">
        <v>83</v>
      </c>
      <c r="G11" s="32">
        <v>64</v>
      </c>
      <c r="H11" s="32">
        <v>78</v>
      </c>
      <c r="I11" s="32">
        <v>68</v>
      </c>
      <c r="J11" s="32">
        <v>62</v>
      </c>
      <c r="K11" s="32">
        <v>68</v>
      </c>
      <c r="L11" s="32">
        <v>86</v>
      </c>
      <c r="M11" s="32">
        <v>91</v>
      </c>
      <c r="N11" s="32">
        <v>67</v>
      </c>
      <c r="O11" s="32">
        <v>83</v>
      </c>
      <c r="P11" s="32">
        <v>67</v>
      </c>
      <c r="Q11" s="32">
        <v>86</v>
      </c>
      <c r="R11" s="32">
        <v>90</v>
      </c>
      <c r="S11" s="32">
        <v>73</v>
      </c>
      <c r="T11" s="32">
        <v>85</v>
      </c>
      <c r="U11" s="32">
        <v>91</v>
      </c>
      <c r="V11" s="32">
        <v>75</v>
      </c>
      <c r="W11" s="32">
        <v>88</v>
      </c>
      <c r="X11" s="32">
        <v>82</v>
      </c>
      <c r="Y11" s="32">
        <v>67</v>
      </c>
      <c r="Z11" s="32">
        <v>69</v>
      </c>
      <c r="AA11" s="32">
        <v>90</v>
      </c>
      <c r="AB11" s="32">
        <v>91</v>
      </c>
      <c r="AC11" s="32">
        <v>84</v>
      </c>
      <c r="AD11" s="32">
        <v>85</v>
      </c>
      <c r="AE11" s="32">
        <v>88</v>
      </c>
      <c r="AF11" s="32">
        <v>89</v>
      </c>
      <c r="AG11" s="32">
        <v>63</v>
      </c>
      <c r="AH11" s="32">
        <v>88</v>
      </c>
      <c r="AI11" s="32">
        <v>92</v>
      </c>
      <c r="AJ11" s="32">
        <v>91</v>
      </c>
      <c r="AK11" s="32">
        <v>86</v>
      </c>
      <c r="AL11" s="32">
        <v>77</v>
      </c>
      <c r="AM11" s="32">
        <v>91</v>
      </c>
      <c r="AN11" s="32">
        <v>88</v>
      </c>
      <c r="AO11" s="32">
        <v>90</v>
      </c>
      <c r="AP11" s="32">
        <v>93</v>
      </c>
      <c r="AQ11" s="32">
        <v>95</v>
      </c>
      <c r="AR11" s="32">
        <v>89</v>
      </c>
      <c r="AS11" s="32">
        <v>93</v>
      </c>
      <c r="AT11" s="32">
        <v>90</v>
      </c>
      <c r="AU11" s="32">
        <v>95</v>
      </c>
      <c r="AV11" s="32">
        <v>95</v>
      </c>
      <c r="AW11" s="32">
        <v>89</v>
      </c>
      <c r="AX11" s="33">
        <v>86</v>
      </c>
      <c r="AY11" s="32">
        <v>94</v>
      </c>
      <c r="AZ11" s="16">
        <f t="shared" si="2"/>
        <v>34</v>
      </c>
      <c r="BA11" s="16">
        <f t="shared" si="1"/>
        <v>69.387755102040813</v>
      </c>
    </row>
    <row r="12" spans="1:53">
      <c r="A12" s="33">
        <v>2016010141</v>
      </c>
      <c r="B12" s="34" t="s">
        <v>323</v>
      </c>
      <c r="C12" s="32">
        <v>79</v>
      </c>
      <c r="D12" s="32">
        <v>83</v>
      </c>
      <c r="E12" s="32">
        <v>83</v>
      </c>
      <c r="F12" s="32">
        <v>85</v>
      </c>
      <c r="G12" s="32">
        <v>74</v>
      </c>
      <c r="H12" s="32">
        <v>75</v>
      </c>
      <c r="I12" s="32">
        <v>90</v>
      </c>
      <c r="J12" s="32">
        <v>84</v>
      </c>
      <c r="K12" s="32">
        <v>95</v>
      </c>
      <c r="L12" s="32">
        <v>83</v>
      </c>
      <c r="M12" s="32">
        <v>82</v>
      </c>
      <c r="N12" s="32">
        <v>76</v>
      </c>
      <c r="O12" s="32">
        <v>90</v>
      </c>
      <c r="P12" s="32">
        <v>79</v>
      </c>
      <c r="Q12" s="32">
        <v>82</v>
      </c>
      <c r="R12" s="32">
        <v>85</v>
      </c>
      <c r="S12" s="32">
        <v>68</v>
      </c>
      <c r="T12" s="32">
        <v>84</v>
      </c>
      <c r="U12" s="32">
        <v>83</v>
      </c>
      <c r="V12" s="32">
        <v>82</v>
      </c>
      <c r="W12" s="32">
        <v>92</v>
      </c>
      <c r="X12" s="32">
        <v>82</v>
      </c>
      <c r="Y12" s="32">
        <v>86</v>
      </c>
      <c r="Z12" s="32">
        <v>87</v>
      </c>
      <c r="AA12" s="32">
        <v>97</v>
      </c>
      <c r="AB12" s="32">
        <v>88</v>
      </c>
      <c r="AC12" s="32">
        <v>81</v>
      </c>
      <c r="AD12" s="32">
        <v>84</v>
      </c>
      <c r="AE12" s="32">
        <v>92</v>
      </c>
      <c r="AF12" s="32">
        <v>85</v>
      </c>
      <c r="AG12" s="32">
        <v>64</v>
      </c>
      <c r="AH12" s="32">
        <v>87</v>
      </c>
      <c r="AI12" s="32">
        <v>94</v>
      </c>
      <c r="AJ12" s="32">
        <v>91</v>
      </c>
      <c r="AK12" s="32">
        <v>88</v>
      </c>
      <c r="AL12" s="32">
        <v>63</v>
      </c>
      <c r="AM12" s="32">
        <v>96</v>
      </c>
      <c r="AN12" s="32">
        <v>91</v>
      </c>
      <c r="AO12" s="32">
        <v>91</v>
      </c>
      <c r="AP12" s="32">
        <v>95</v>
      </c>
      <c r="AQ12" s="32">
        <v>97</v>
      </c>
      <c r="AR12" s="32">
        <v>81</v>
      </c>
      <c r="AS12" s="32">
        <v>92</v>
      </c>
      <c r="AT12" s="32">
        <v>91</v>
      </c>
      <c r="AU12" s="32">
        <v>94</v>
      </c>
      <c r="AV12" s="32">
        <v>92</v>
      </c>
      <c r="AW12" s="32">
        <v>95</v>
      </c>
      <c r="AX12" s="33">
        <v>87</v>
      </c>
      <c r="AY12" s="32">
        <v>91</v>
      </c>
      <c r="AZ12" s="16">
        <f t="shared" si="2"/>
        <v>41</v>
      </c>
      <c r="BA12" s="16">
        <f t="shared" si="1"/>
        <v>83.673469387755105</v>
      </c>
    </row>
    <row r="13" spans="1:53">
      <c r="A13" s="33">
        <v>2016010143</v>
      </c>
      <c r="B13" s="34" t="s">
        <v>324</v>
      </c>
      <c r="C13" s="32">
        <v>60</v>
      </c>
      <c r="D13" s="32">
        <v>60</v>
      </c>
      <c r="E13" s="32">
        <v>78</v>
      </c>
      <c r="F13" s="32">
        <v>80</v>
      </c>
      <c r="G13" s="32">
        <v>80</v>
      </c>
      <c r="H13" s="32">
        <v>61</v>
      </c>
      <c r="I13" s="32">
        <v>78</v>
      </c>
      <c r="J13" s="32">
        <v>62</v>
      </c>
      <c r="K13" s="32">
        <v>60</v>
      </c>
      <c r="L13" s="32">
        <v>84</v>
      </c>
      <c r="M13" s="32">
        <v>64</v>
      </c>
      <c r="N13" s="32">
        <v>70</v>
      </c>
      <c r="O13" s="32">
        <v>74</v>
      </c>
      <c r="P13" s="32">
        <v>60</v>
      </c>
      <c r="Q13" s="32">
        <v>65</v>
      </c>
      <c r="R13" s="33">
        <v>77</v>
      </c>
      <c r="S13" s="32">
        <v>85</v>
      </c>
      <c r="T13" s="32">
        <v>84.4</v>
      </c>
      <c r="U13" s="32">
        <v>64</v>
      </c>
      <c r="V13" s="32">
        <v>61</v>
      </c>
      <c r="W13" s="32">
        <v>91</v>
      </c>
      <c r="X13" s="32">
        <v>73</v>
      </c>
      <c r="Y13" s="32">
        <v>60</v>
      </c>
      <c r="Z13" s="32">
        <v>60</v>
      </c>
      <c r="AA13" s="32">
        <v>74</v>
      </c>
      <c r="AB13" s="32">
        <v>66</v>
      </c>
      <c r="AC13" s="32">
        <v>60</v>
      </c>
      <c r="AD13" s="32">
        <v>81</v>
      </c>
      <c r="AE13" s="32">
        <v>74</v>
      </c>
      <c r="AF13" s="32">
        <v>78</v>
      </c>
      <c r="AG13" s="32">
        <v>37</v>
      </c>
      <c r="AH13" s="32">
        <v>73</v>
      </c>
      <c r="AI13" s="32">
        <v>61</v>
      </c>
      <c r="AJ13" s="32">
        <v>89</v>
      </c>
      <c r="AK13" s="32">
        <v>76</v>
      </c>
      <c r="AL13" s="32">
        <v>46</v>
      </c>
      <c r="AM13" s="33">
        <v>60</v>
      </c>
      <c r="AN13" s="33">
        <v>60</v>
      </c>
      <c r="AO13" s="32">
        <v>76</v>
      </c>
      <c r="AP13" s="32">
        <v>88</v>
      </c>
      <c r="AQ13" s="32">
        <v>82</v>
      </c>
      <c r="AR13" s="32">
        <v>85</v>
      </c>
      <c r="AS13" s="32">
        <v>92</v>
      </c>
      <c r="AT13" s="32">
        <v>61</v>
      </c>
      <c r="AU13" s="32">
        <v>76</v>
      </c>
      <c r="AV13" s="32">
        <v>48</v>
      </c>
      <c r="AW13" s="32">
        <v>62</v>
      </c>
      <c r="AX13" s="33">
        <v>83</v>
      </c>
      <c r="AY13" s="32">
        <v>67</v>
      </c>
      <c r="AZ13" s="16">
        <f t="shared" si="2"/>
        <v>13</v>
      </c>
      <c r="BA13" s="16">
        <f t="shared" si="1"/>
        <v>26.530612244897959</v>
      </c>
    </row>
    <row r="14" spans="1:53">
      <c r="A14" s="33">
        <v>2016010144</v>
      </c>
      <c r="B14" s="34" t="s">
        <v>325</v>
      </c>
      <c r="C14" s="32">
        <v>64</v>
      </c>
      <c r="D14" s="32">
        <v>60</v>
      </c>
      <c r="E14" s="32">
        <v>76</v>
      </c>
      <c r="F14" s="32">
        <v>86</v>
      </c>
      <c r="G14" s="32">
        <v>73</v>
      </c>
      <c r="H14" s="32">
        <v>74</v>
      </c>
      <c r="I14" s="32">
        <v>81</v>
      </c>
      <c r="J14" s="32">
        <v>88</v>
      </c>
      <c r="K14" s="32">
        <v>60</v>
      </c>
      <c r="L14" s="32">
        <v>80</v>
      </c>
      <c r="M14" s="32">
        <v>80</v>
      </c>
      <c r="N14" s="32">
        <v>61</v>
      </c>
      <c r="O14" s="32">
        <v>52</v>
      </c>
      <c r="P14" s="32">
        <v>60</v>
      </c>
      <c r="Q14" s="32">
        <v>78</v>
      </c>
      <c r="R14" s="32">
        <v>75</v>
      </c>
      <c r="S14" s="32">
        <v>82</v>
      </c>
      <c r="T14" s="32">
        <v>84.3</v>
      </c>
      <c r="U14" s="32">
        <v>74</v>
      </c>
      <c r="V14" s="32">
        <v>68</v>
      </c>
      <c r="W14" s="33">
        <v>65</v>
      </c>
      <c r="X14" s="32">
        <v>78</v>
      </c>
      <c r="Y14" s="32">
        <v>61</v>
      </c>
      <c r="Z14" s="32">
        <v>79</v>
      </c>
      <c r="AA14" s="32">
        <v>62</v>
      </c>
      <c r="AB14" s="32">
        <v>81</v>
      </c>
      <c r="AC14" s="32">
        <v>61</v>
      </c>
      <c r="AD14" s="32">
        <v>84</v>
      </c>
      <c r="AE14" s="32">
        <v>77</v>
      </c>
      <c r="AF14" s="32">
        <v>84</v>
      </c>
      <c r="AG14" s="32">
        <v>47</v>
      </c>
      <c r="AH14" s="32">
        <v>80</v>
      </c>
      <c r="AI14" s="32">
        <v>70</v>
      </c>
      <c r="AJ14" s="32">
        <v>82</v>
      </c>
      <c r="AK14" s="32">
        <v>77</v>
      </c>
      <c r="AL14" s="32">
        <v>61</v>
      </c>
      <c r="AM14" s="33">
        <v>60</v>
      </c>
      <c r="AN14" s="32">
        <v>80</v>
      </c>
      <c r="AO14" s="32">
        <v>80</v>
      </c>
      <c r="AP14" s="32">
        <v>85</v>
      </c>
      <c r="AQ14" s="32">
        <v>87</v>
      </c>
      <c r="AR14" s="32">
        <v>85</v>
      </c>
      <c r="AS14" s="32">
        <v>81</v>
      </c>
      <c r="AT14" s="32">
        <v>63</v>
      </c>
      <c r="AU14" s="32">
        <v>82</v>
      </c>
      <c r="AV14" s="32">
        <v>70</v>
      </c>
      <c r="AW14" s="32">
        <v>81</v>
      </c>
      <c r="AX14" s="33">
        <v>80</v>
      </c>
      <c r="AY14" s="32">
        <v>76</v>
      </c>
      <c r="AZ14" s="16">
        <f t="shared" si="2"/>
        <v>21</v>
      </c>
      <c r="BA14" s="16">
        <f t="shared" si="1"/>
        <v>42.857142857142854</v>
      </c>
    </row>
    <row r="15" spans="1:53">
      <c r="A15" s="33">
        <v>2016010145</v>
      </c>
      <c r="B15" s="34" t="s">
        <v>326</v>
      </c>
      <c r="C15" s="32">
        <v>65</v>
      </c>
      <c r="D15" s="32">
        <v>62</v>
      </c>
      <c r="E15" s="32">
        <v>71</v>
      </c>
      <c r="F15" s="32">
        <v>75</v>
      </c>
      <c r="G15" s="32">
        <v>79</v>
      </c>
      <c r="H15" s="32">
        <v>74</v>
      </c>
      <c r="I15" s="32">
        <v>74</v>
      </c>
      <c r="J15" s="32">
        <v>69</v>
      </c>
      <c r="K15" s="32">
        <v>63</v>
      </c>
      <c r="L15" s="32">
        <v>90</v>
      </c>
      <c r="M15" s="32">
        <v>70</v>
      </c>
      <c r="N15" s="32">
        <v>60</v>
      </c>
      <c r="O15" s="32">
        <v>80</v>
      </c>
      <c r="P15" s="32">
        <v>64</v>
      </c>
      <c r="Q15" s="32">
        <v>60</v>
      </c>
      <c r="R15" s="32">
        <v>90</v>
      </c>
      <c r="S15" s="32">
        <v>40</v>
      </c>
      <c r="T15" s="32">
        <v>75.900000000000006</v>
      </c>
      <c r="U15" s="32">
        <v>72</v>
      </c>
      <c r="V15" s="32">
        <v>40</v>
      </c>
      <c r="W15" s="32">
        <v>89</v>
      </c>
      <c r="X15" s="32">
        <v>76</v>
      </c>
      <c r="Y15" s="32">
        <v>64</v>
      </c>
      <c r="Z15" s="32">
        <v>70</v>
      </c>
      <c r="AA15" s="32">
        <v>83</v>
      </c>
      <c r="AB15" s="32">
        <v>78</v>
      </c>
      <c r="AC15" s="32">
        <v>37</v>
      </c>
      <c r="AD15" s="32">
        <v>76</v>
      </c>
      <c r="AE15" s="32">
        <v>81</v>
      </c>
      <c r="AF15" s="32">
        <v>76</v>
      </c>
      <c r="AG15" s="32">
        <v>39</v>
      </c>
      <c r="AH15" s="32">
        <v>80</v>
      </c>
      <c r="AI15" s="32">
        <v>60</v>
      </c>
      <c r="AJ15" s="32">
        <v>76</v>
      </c>
      <c r="AK15" s="32">
        <v>74</v>
      </c>
      <c r="AL15" s="32">
        <v>42</v>
      </c>
      <c r="AM15" s="33">
        <v>60</v>
      </c>
      <c r="AN15" s="32">
        <v>66</v>
      </c>
      <c r="AO15" s="32">
        <v>70</v>
      </c>
      <c r="AP15" s="32">
        <v>82</v>
      </c>
      <c r="AQ15" s="32">
        <v>87</v>
      </c>
      <c r="AR15" s="32">
        <v>71</v>
      </c>
      <c r="AS15" s="32">
        <v>94</v>
      </c>
      <c r="AT15" s="32">
        <v>70</v>
      </c>
      <c r="AU15" s="32">
        <v>62</v>
      </c>
      <c r="AV15" s="32">
        <v>64</v>
      </c>
      <c r="AW15" s="32">
        <v>69</v>
      </c>
      <c r="AX15" s="33">
        <v>78</v>
      </c>
      <c r="AY15" s="32">
        <v>65</v>
      </c>
      <c r="AZ15" s="16">
        <f t="shared" si="2"/>
        <v>10</v>
      </c>
      <c r="BA15" s="16">
        <f t="shared" si="1"/>
        <v>20.408163265306122</v>
      </c>
    </row>
    <row r="16" spans="1:53">
      <c r="A16" s="33">
        <v>2016010146</v>
      </c>
      <c r="B16" s="34" t="s">
        <v>327</v>
      </c>
      <c r="C16" s="32">
        <v>45</v>
      </c>
      <c r="D16" s="32">
        <v>60</v>
      </c>
      <c r="E16" s="32">
        <v>84</v>
      </c>
      <c r="F16" s="32">
        <v>81</v>
      </c>
      <c r="G16" s="32">
        <v>67</v>
      </c>
      <c r="H16" s="32">
        <v>69</v>
      </c>
      <c r="I16" s="32">
        <v>84</v>
      </c>
      <c r="J16" s="32">
        <v>68</v>
      </c>
      <c r="K16" s="32">
        <v>48</v>
      </c>
      <c r="L16" s="32">
        <v>77</v>
      </c>
      <c r="M16" s="32">
        <v>73</v>
      </c>
      <c r="N16" s="32">
        <v>70</v>
      </c>
      <c r="O16" s="32">
        <v>72</v>
      </c>
      <c r="P16" s="32">
        <v>70</v>
      </c>
      <c r="Q16" s="32">
        <v>69</v>
      </c>
      <c r="R16" s="32">
        <v>75</v>
      </c>
      <c r="S16" s="32">
        <v>80</v>
      </c>
      <c r="T16" s="32">
        <v>80.3</v>
      </c>
      <c r="U16" s="32">
        <v>60</v>
      </c>
      <c r="V16" s="32">
        <v>65</v>
      </c>
      <c r="W16" s="32">
        <v>62</v>
      </c>
      <c r="X16" s="32">
        <v>74</v>
      </c>
      <c r="Y16" s="32">
        <v>60</v>
      </c>
      <c r="Z16" s="32">
        <v>60</v>
      </c>
      <c r="AA16" s="32">
        <v>81</v>
      </c>
      <c r="AB16" s="32">
        <v>74</v>
      </c>
      <c r="AC16" s="32">
        <v>65</v>
      </c>
      <c r="AD16" s="32">
        <v>81</v>
      </c>
      <c r="AE16" s="32">
        <v>87</v>
      </c>
      <c r="AF16" s="32">
        <v>79</v>
      </c>
      <c r="AG16" s="32">
        <v>42</v>
      </c>
      <c r="AH16" s="32">
        <v>75</v>
      </c>
      <c r="AI16" s="32">
        <v>73</v>
      </c>
      <c r="AJ16" s="32">
        <v>86</v>
      </c>
      <c r="AK16" s="32">
        <v>80</v>
      </c>
      <c r="AL16" s="32">
        <v>53</v>
      </c>
      <c r="AM16" s="32">
        <v>68</v>
      </c>
      <c r="AN16" s="32">
        <v>62</v>
      </c>
      <c r="AO16" s="32">
        <v>72</v>
      </c>
      <c r="AP16" s="32">
        <v>79</v>
      </c>
      <c r="AQ16" s="32">
        <v>89</v>
      </c>
      <c r="AR16" s="32">
        <v>89</v>
      </c>
      <c r="AS16" s="32">
        <v>87</v>
      </c>
      <c r="AT16" s="32">
        <v>71</v>
      </c>
      <c r="AU16" s="32">
        <v>87</v>
      </c>
      <c r="AV16" s="32">
        <v>75</v>
      </c>
      <c r="AW16" s="32">
        <v>81</v>
      </c>
      <c r="AX16" s="33">
        <v>76</v>
      </c>
      <c r="AY16" s="32">
        <v>71</v>
      </c>
      <c r="AZ16" s="16">
        <f t="shared" si="2"/>
        <v>15</v>
      </c>
      <c r="BA16" s="16">
        <f t="shared" si="1"/>
        <v>30.612244897959183</v>
      </c>
    </row>
    <row r="17" spans="1:53">
      <c r="A17" s="33">
        <v>2016010148</v>
      </c>
      <c r="B17" s="34" t="s">
        <v>328</v>
      </c>
      <c r="C17" s="32">
        <v>0</v>
      </c>
      <c r="D17" s="32">
        <v>60</v>
      </c>
      <c r="E17" s="32">
        <v>80</v>
      </c>
      <c r="F17" s="32">
        <v>76</v>
      </c>
      <c r="G17" s="32">
        <v>65</v>
      </c>
      <c r="H17" s="32">
        <v>60</v>
      </c>
      <c r="I17" s="32">
        <v>83</v>
      </c>
      <c r="J17" s="32">
        <v>64</v>
      </c>
      <c r="K17" s="32">
        <v>60</v>
      </c>
      <c r="L17" s="32">
        <v>0</v>
      </c>
      <c r="M17" s="32">
        <v>60</v>
      </c>
      <c r="N17" s="32">
        <v>66</v>
      </c>
      <c r="O17" s="32">
        <v>78</v>
      </c>
      <c r="P17" s="33">
        <v>0</v>
      </c>
      <c r="Q17" s="32">
        <v>0</v>
      </c>
      <c r="R17" s="32">
        <v>68</v>
      </c>
      <c r="S17" s="32">
        <v>86</v>
      </c>
      <c r="T17" s="32">
        <v>64</v>
      </c>
      <c r="U17" s="32">
        <v>65</v>
      </c>
      <c r="V17" s="32">
        <v>66</v>
      </c>
      <c r="W17" s="32">
        <v>84</v>
      </c>
      <c r="X17" s="32">
        <v>84</v>
      </c>
      <c r="Y17" s="32">
        <v>56</v>
      </c>
      <c r="Z17" s="32">
        <v>66</v>
      </c>
      <c r="AA17" s="32">
        <v>85</v>
      </c>
      <c r="AB17" s="32">
        <v>60</v>
      </c>
      <c r="AC17" s="32">
        <v>54</v>
      </c>
      <c r="AD17" s="32">
        <v>85</v>
      </c>
      <c r="AE17" s="32">
        <v>77</v>
      </c>
      <c r="AF17" s="32">
        <v>80</v>
      </c>
      <c r="AG17" s="33">
        <v>66</v>
      </c>
      <c r="AH17" s="32">
        <v>78</v>
      </c>
      <c r="AI17" s="32">
        <v>68</v>
      </c>
      <c r="AJ17" s="32">
        <v>86</v>
      </c>
      <c r="AK17" s="32">
        <v>73</v>
      </c>
      <c r="AL17" s="33">
        <v>60</v>
      </c>
      <c r="AM17" s="32">
        <v>51</v>
      </c>
      <c r="AN17" s="32">
        <v>78</v>
      </c>
      <c r="AO17" s="32">
        <v>70</v>
      </c>
      <c r="AP17" s="32">
        <v>83</v>
      </c>
      <c r="AQ17" s="32">
        <v>79</v>
      </c>
      <c r="AR17" s="32">
        <v>77</v>
      </c>
      <c r="AS17" s="32">
        <v>90</v>
      </c>
      <c r="AT17" s="32">
        <v>13</v>
      </c>
      <c r="AU17" s="32">
        <v>60</v>
      </c>
      <c r="AV17" s="32">
        <v>64</v>
      </c>
      <c r="AW17" s="32">
        <v>73</v>
      </c>
      <c r="AX17" s="33">
        <v>86</v>
      </c>
      <c r="AY17" s="32">
        <v>60</v>
      </c>
      <c r="AZ17" s="16">
        <f t="shared" si="2"/>
        <v>12</v>
      </c>
      <c r="BA17" s="16">
        <f t="shared" si="1"/>
        <v>24.489795918367346</v>
      </c>
    </row>
    <row r="18" spans="1:53">
      <c r="A18" s="33">
        <v>2016010150</v>
      </c>
      <c r="B18" s="34" t="s">
        <v>329</v>
      </c>
      <c r="C18" s="32">
        <v>66</v>
      </c>
      <c r="D18" s="32">
        <v>60</v>
      </c>
      <c r="E18" s="32">
        <v>77</v>
      </c>
      <c r="F18" s="32">
        <v>79</v>
      </c>
      <c r="G18" s="32">
        <v>85</v>
      </c>
      <c r="H18" s="32">
        <v>61</v>
      </c>
      <c r="I18" s="32">
        <v>82</v>
      </c>
      <c r="J18" s="32">
        <v>78</v>
      </c>
      <c r="K18" s="32">
        <v>60</v>
      </c>
      <c r="L18" s="32">
        <v>88</v>
      </c>
      <c r="M18" s="32">
        <v>65</v>
      </c>
      <c r="N18" s="32">
        <v>70</v>
      </c>
      <c r="O18" s="32">
        <v>81</v>
      </c>
      <c r="P18" s="32">
        <v>70</v>
      </c>
      <c r="Q18" s="32">
        <v>73</v>
      </c>
      <c r="R18" s="32">
        <v>95</v>
      </c>
      <c r="S18" s="32">
        <v>71</v>
      </c>
      <c r="T18" s="33">
        <v>83.8</v>
      </c>
      <c r="U18" s="32">
        <v>70</v>
      </c>
      <c r="V18" s="32">
        <v>74</v>
      </c>
      <c r="W18" s="32">
        <v>86</v>
      </c>
      <c r="X18" s="32">
        <v>72</v>
      </c>
      <c r="Y18" s="32">
        <v>77</v>
      </c>
      <c r="Z18" s="32">
        <v>76</v>
      </c>
      <c r="AA18" s="32">
        <v>81</v>
      </c>
      <c r="AB18" s="32">
        <v>81</v>
      </c>
      <c r="AC18" s="32">
        <v>67</v>
      </c>
      <c r="AD18" s="32">
        <v>79</v>
      </c>
      <c r="AE18" s="32">
        <v>87</v>
      </c>
      <c r="AF18" s="32">
        <v>85</v>
      </c>
      <c r="AG18" s="33">
        <v>63</v>
      </c>
      <c r="AH18" s="32">
        <v>81</v>
      </c>
      <c r="AI18" s="32">
        <v>76</v>
      </c>
      <c r="AJ18" s="32">
        <v>84</v>
      </c>
      <c r="AK18" s="32">
        <v>81</v>
      </c>
      <c r="AL18" s="32">
        <v>54</v>
      </c>
      <c r="AM18" s="32">
        <v>68</v>
      </c>
      <c r="AN18" s="32">
        <v>72</v>
      </c>
      <c r="AO18" s="32">
        <v>83</v>
      </c>
      <c r="AP18" s="32">
        <v>88</v>
      </c>
      <c r="AQ18" s="32">
        <v>87</v>
      </c>
      <c r="AR18" s="32">
        <v>77</v>
      </c>
      <c r="AS18" s="32">
        <v>94</v>
      </c>
      <c r="AT18" s="32">
        <v>85</v>
      </c>
      <c r="AU18" s="32">
        <v>85</v>
      </c>
      <c r="AV18" s="32">
        <v>71</v>
      </c>
      <c r="AW18" s="32">
        <v>85</v>
      </c>
      <c r="AX18" s="33">
        <v>81</v>
      </c>
      <c r="AY18" s="32">
        <v>72</v>
      </c>
      <c r="AZ18" s="16">
        <f t="shared" si="2"/>
        <v>22</v>
      </c>
      <c r="BA18" s="16">
        <f t="shared" si="1"/>
        <v>44.897959183673471</v>
      </c>
    </row>
    <row r="19" spans="1:53">
      <c r="A19" s="33">
        <v>2016010151</v>
      </c>
      <c r="B19" s="34" t="s">
        <v>330</v>
      </c>
      <c r="C19" s="32">
        <v>60</v>
      </c>
      <c r="D19" s="32">
        <v>60</v>
      </c>
      <c r="E19" s="32">
        <v>82</v>
      </c>
      <c r="F19" s="32">
        <v>90</v>
      </c>
      <c r="G19" s="32">
        <v>75</v>
      </c>
      <c r="H19" s="32">
        <v>66</v>
      </c>
      <c r="I19" s="32">
        <v>80</v>
      </c>
      <c r="J19" s="32">
        <v>71</v>
      </c>
      <c r="K19" s="32">
        <v>79</v>
      </c>
      <c r="L19" s="32">
        <v>77</v>
      </c>
      <c r="M19" s="32">
        <v>72</v>
      </c>
      <c r="N19" s="32">
        <v>63</v>
      </c>
      <c r="O19" s="32">
        <v>81</v>
      </c>
      <c r="P19" s="32">
        <v>73</v>
      </c>
      <c r="Q19" s="32">
        <v>68</v>
      </c>
      <c r="R19" s="32">
        <v>86</v>
      </c>
      <c r="S19" s="32">
        <v>79</v>
      </c>
      <c r="T19" s="32">
        <v>83</v>
      </c>
      <c r="U19" s="32">
        <v>60</v>
      </c>
      <c r="V19" s="32">
        <v>64</v>
      </c>
      <c r="W19" s="33">
        <v>76</v>
      </c>
      <c r="X19" s="32">
        <v>87</v>
      </c>
      <c r="Y19" s="32">
        <v>60</v>
      </c>
      <c r="Z19" s="32">
        <v>81</v>
      </c>
      <c r="AA19" s="32">
        <v>92</v>
      </c>
      <c r="AB19" s="32">
        <v>84</v>
      </c>
      <c r="AC19" s="32">
        <v>60</v>
      </c>
      <c r="AD19" s="32">
        <v>82</v>
      </c>
      <c r="AE19" s="32">
        <v>88</v>
      </c>
      <c r="AF19" s="32">
        <v>84</v>
      </c>
      <c r="AG19" s="33">
        <v>60</v>
      </c>
      <c r="AH19" s="32">
        <v>84</v>
      </c>
      <c r="AI19" s="32">
        <v>80</v>
      </c>
      <c r="AJ19" s="32">
        <v>79</v>
      </c>
      <c r="AK19" s="32">
        <v>78</v>
      </c>
      <c r="AL19" s="32">
        <v>61</v>
      </c>
      <c r="AM19" s="32">
        <v>72</v>
      </c>
      <c r="AN19" s="32">
        <v>76</v>
      </c>
      <c r="AO19" s="32">
        <v>86</v>
      </c>
      <c r="AP19" s="32">
        <v>90</v>
      </c>
      <c r="AQ19" s="32">
        <v>90</v>
      </c>
      <c r="AR19" s="32">
        <v>91</v>
      </c>
      <c r="AS19" s="32">
        <v>95</v>
      </c>
      <c r="AT19" s="32">
        <v>76</v>
      </c>
      <c r="AU19" s="32">
        <v>85</v>
      </c>
      <c r="AV19" s="32">
        <v>74</v>
      </c>
      <c r="AW19" s="32">
        <v>86</v>
      </c>
      <c r="AX19" s="33">
        <v>91</v>
      </c>
      <c r="AY19" s="32">
        <v>76</v>
      </c>
      <c r="AZ19" s="16">
        <f t="shared" si="2"/>
        <v>23</v>
      </c>
      <c r="BA19" s="16">
        <f t="shared" si="1"/>
        <v>46.938775510204081</v>
      </c>
    </row>
    <row r="20" spans="1:53">
      <c r="A20" s="33">
        <v>2016010152</v>
      </c>
      <c r="B20" s="34" t="s">
        <v>331</v>
      </c>
      <c r="C20" s="32">
        <v>60</v>
      </c>
      <c r="D20" s="32">
        <v>60</v>
      </c>
      <c r="E20" s="32">
        <v>74</v>
      </c>
      <c r="F20" s="32">
        <v>84</v>
      </c>
      <c r="G20" s="32">
        <v>75</v>
      </c>
      <c r="H20" s="32">
        <v>75</v>
      </c>
      <c r="I20" s="32">
        <v>69</v>
      </c>
      <c r="J20" s="32">
        <v>70</v>
      </c>
      <c r="K20" s="32">
        <v>65</v>
      </c>
      <c r="L20" s="32">
        <v>88</v>
      </c>
      <c r="M20" s="32">
        <v>72</v>
      </c>
      <c r="N20" s="32">
        <v>70</v>
      </c>
      <c r="O20" s="32">
        <v>72</v>
      </c>
      <c r="P20" s="32">
        <v>63</v>
      </c>
      <c r="Q20" s="32">
        <v>94</v>
      </c>
      <c r="R20" s="32">
        <v>92</v>
      </c>
      <c r="S20" s="32">
        <v>94</v>
      </c>
      <c r="T20" s="33">
        <v>78.900000000000006</v>
      </c>
      <c r="U20" s="32">
        <v>66</v>
      </c>
      <c r="V20" s="32">
        <v>85</v>
      </c>
      <c r="W20" s="32">
        <v>79</v>
      </c>
      <c r="X20" s="32">
        <v>81</v>
      </c>
      <c r="Y20" s="32">
        <v>65</v>
      </c>
      <c r="Z20" s="32">
        <v>68</v>
      </c>
      <c r="AA20" s="32">
        <v>69</v>
      </c>
      <c r="AB20" s="32">
        <v>69</v>
      </c>
      <c r="AC20" s="32">
        <v>62</v>
      </c>
      <c r="AD20" s="32">
        <v>79</v>
      </c>
      <c r="AE20" s="32">
        <v>60</v>
      </c>
      <c r="AF20" s="32">
        <v>80</v>
      </c>
      <c r="AG20" s="33">
        <v>64</v>
      </c>
      <c r="AH20" s="32">
        <v>78</v>
      </c>
      <c r="AI20" s="32">
        <v>72</v>
      </c>
      <c r="AJ20" s="32">
        <v>67</v>
      </c>
      <c r="AK20" s="32">
        <v>81</v>
      </c>
      <c r="AL20" s="33">
        <v>79</v>
      </c>
      <c r="AM20" s="32">
        <v>66</v>
      </c>
      <c r="AN20" s="32">
        <v>70</v>
      </c>
      <c r="AO20" s="32">
        <v>76</v>
      </c>
      <c r="AP20" s="32">
        <v>81</v>
      </c>
      <c r="AQ20" s="32">
        <v>82</v>
      </c>
      <c r="AR20" s="32">
        <v>86</v>
      </c>
      <c r="AS20" s="32">
        <v>92</v>
      </c>
      <c r="AT20" s="32">
        <v>65</v>
      </c>
      <c r="AU20" s="32">
        <v>60</v>
      </c>
      <c r="AV20" s="32">
        <v>66</v>
      </c>
      <c r="AW20" s="32">
        <v>74</v>
      </c>
      <c r="AX20" s="33">
        <v>80</v>
      </c>
      <c r="AY20" s="32">
        <v>80</v>
      </c>
      <c r="AZ20" s="16">
        <f t="shared" si="2"/>
        <v>15</v>
      </c>
      <c r="BA20" s="16">
        <f t="shared" si="1"/>
        <v>30.612244897959183</v>
      </c>
    </row>
    <row r="21" spans="1:53">
      <c r="A21" s="33">
        <v>2016010154</v>
      </c>
      <c r="B21" s="34" t="s">
        <v>332</v>
      </c>
      <c r="C21" s="32">
        <v>66</v>
      </c>
      <c r="D21" s="32">
        <v>60</v>
      </c>
      <c r="E21" s="32">
        <v>71</v>
      </c>
      <c r="F21" s="32">
        <v>81</v>
      </c>
      <c r="G21" s="32">
        <v>64</v>
      </c>
      <c r="H21" s="32">
        <v>60</v>
      </c>
      <c r="I21" s="32">
        <v>80</v>
      </c>
      <c r="J21" s="32">
        <v>60</v>
      </c>
      <c r="K21" s="32">
        <v>60</v>
      </c>
      <c r="L21" s="32">
        <v>82</v>
      </c>
      <c r="M21" s="32">
        <v>60</v>
      </c>
      <c r="N21" s="32">
        <v>61</v>
      </c>
      <c r="O21" s="32">
        <v>80</v>
      </c>
      <c r="P21" s="32">
        <v>67</v>
      </c>
      <c r="Q21" s="32">
        <v>66</v>
      </c>
      <c r="R21" s="32">
        <v>70</v>
      </c>
      <c r="S21" s="32">
        <v>63</v>
      </c>
      <c r="T21" s="32">
        <v>74</v>
      </c>
      <c r="U21" s="32">
        <v>60</v>
      </c>
      <c r="V21" s="32">
        <v>69</v>
      </c>
      <c r="W21" s="33">
        <v>72</v>
      </c>
      <c r="X21" s="32">
        <v>83</v>
      </c>
      <c r="Y21" s="32">
        <v>76</v>
      </c>
      <c r="Z21" s="32">
        <v>60</v>
      </c>
      <c r="AA21" s="32">
        <v>61</v>
      </c>
      <c r="AB21" s="32">
        <v>65</v>
      </c>
      <c r="AC21" s="32">
        <v>63</v>
      </c>
      <c r="AD21" s="32">
        <v>76</v>
      </c>
      <c r="AE21" s="32">
        <v>67</v>
      </c>
      <c r="AF21" s="32">
        <v>75</v>
      </c>
      <c r="AG21" s="32">
        <v>63</v>
      </c>
      <c r="AH21" s="32">
        <v>74</v>
      </c>
      <c r="AI21" s="32">
        <v>70</v>
      </c>
      <c r="AJ21" s="32">
        <v>69</v>
      </c>
      <c r="AK21" s="32">
        <v>67</v>
      </c>
      <c r="AL21" s="32">
        <v>51</v>
      </c>
      <c r="AM21" s="32">
        <v>67</v>
      </c>
      <c r="AN21" s="32">
        <v>65</v>
      </c>
      <c r="AO21" s="32">
        <v>65</v>
      </c>
      <c r="AP21" s="32">
        <v>74</v>
      </c>
      <c r="AQ21" s="32">
        <v>77</v>
      </c>
      <c r="AR21" s="32">
        <v>78</v>
      </c>
      <c r="AS21" s="32">
        <v>81</v>
      </c>
      <c r="AT21" s="32">
        <v>67</v>
      </c>
      <c r="AU21" s="32">
        <v>62</v>
      </c>
      <c r="AV21" s="32">
        <v>60</v>
      </c>
      <c r="AW21" s="32">
        <v>70</v>
      </c>
      <c r="AX21" s="33">
        <v>79</v>
      </c>
      <c r="AY21" s="32">
        <v>72</v>
      </c>
      <c r="AZ21" s="16">
        <f t="shared" si="2"/>
        <v>6</v>
      </c>
      <c r="BA21" s="16">
        <f t="shared" si="1"/>
        <v>12.244897959183673</v>
      </c>
    </row>
    <row r="22" spans="1:53">
      <c r="A22" s="33">
        <v>2016010155</v>
      </c>
      <c r="B22" s="34" t="s">
        <v>333</v>
      </c>
      <c r="C22" s="32">
        <v>60</v>
      </c>
      <c r="D22" s="32">
        <v>60</v>
      </c>
      <c r="E22" s="32">
        <v>85</v>
      </c>
      <c r="F22" s="32">
        <v>79</v>
      </c>
      <c r="G22" s="32">
        <v>79</v>
      </c>
      <c r="H22" s="32">
        <v>64</v>
      </c>
      <c r="I22" s="32">
        <v>74</v>
      </c>
      <c r="J22" s="32">
        <v>60</v>
      </c>
      <c r="K22" s="32">
        <v>60</v>
      </c>
      <c r="L22" s="32">
        <v>74</v>
      </c>
      <c r="M22" s="32">
        <v>60</v>
      </c>
      <c r="N22" s="32">
        <v>70</v>
      </c>
      <c r="O22" s="32">
        <v>78</v>
      </c>
      <c r="P22" s="32">
        <v>72</v>
      </c>
      <c r="Q22" s="32">
        <v>86</v>
      </c>
      <c r="R22" s="33">
        <v>92</v>
      </c>
      <c r="S22" s="32">
        <v>89</v>
      </c>
      <c r="T22" s="32">
        <v>83</v>
      </c>
      <c r="U22" s="32">
        <v>80</v>
      </c>
      <c r="V22" s="32">
        <v>81</v>
      </c>
      <c r="W22" s="32">
        <v>77</v>
      </c>
      <c r="X22" s="32">
        <v>84</v>
      </c>
      <c r="Y22" s="32">
        <v>53</v>
      </c>
      <c r="Z22" s="32">
        <v>73</v>
      </c>
      <c r="AA22" s="32">
        <v>75</v>
      </c>
      <c r="AB22" s="32">
        <v>79</v>
      </c>
      <c r="AC22" s="32">
        <v>73</v>
      </c>
      <c r="AD22" s="32">
        <v>84</v>
      </c>
      <c r="AE22" s="32">
        <v>91</v>
      </c>
      <c r="AF22" s="32">
        <v>85</v>
      </c>
      <c r="AG22" s="32">
        <v>65</v>
      </c>
      <c r="AH22" s="32">
        <v>73</v>
      </c>
      <c r="AI22" s="32">
        <v>74</v>
      </c>
      <c r="AJ22" s="32">
        <v>90</v>
      </c>
      <c r="AK22" s="32">
        <v>80</v>
      </c>
      <c r="AL22" s="32">
        <v>60</v>
      </c>
      <c r="AM22" s="32">
        <v>60</v>
      </c>
      <c r="AN22" s="32">
        <v>75</v>
      </c>
      <c r="AO22" s="32">
        <v>90</v>
      </c>
      <c r="AP22" s="32">
        <v>82</v>
      </c>
      <c r="AQ22" s="32">
        <v>94</v>
      </c>
      <c r="AR22" s="32">
        <v>82</v>
      </c>
      <c r="AS22" s="32">
        <v>91</v>
      </c>
      <c r="AT22" s="32">
        <v>60</v>
      </c>
      <c r="AU22" s="32">
        <v>82</v>
      </c>
      <c r="AV22" s="32">
        <v>80</v>
      </c>
      <c r="AW22" s="32">
        <v>76</v>
      </c>
      <c r="AX22" s="33">
        <v>89</v>
      </c>
      <c r="AY22" s="32">
        <v>83</v>
      </c>
      <c r="AZ22" s="16">
        <f t="shared" si="2"/>
        <v>22</v>
      </c>
      <c r="BA22" s="16">
        <f t="shared" si="1"/>
        <v>44.897959183673471</v>
      </c>
    </row>
    <row r="23" spans="1:53">
      <c r="A23" s="33">
        <v>2016010156</v>
      </c>
      <c r="B23" s="34" t="s">
        <v>334</v>
      </c>
      <c r="C23" s="32">
        <v>60</v>
      </c>
      <c r="D23" s="32">
        <v>60</v>
      </c>
      <c r="E23" s="32">
        <v>81</v>
      </c>
      <c r="F23" s="32">
        <v>75</v>
      </c>
      <c r="G23" s="32">
        <v>87</v>
      </c>
      <c r="H23" s="32">
        <v>60</v>
      </c>
      <c r="I23" s="32">
        <v>88</v>
      </c>
      <c r="J23" s="32">
        <v>62</v>
      </c>
      <c r="K23" s="32">
        <v>60</v>
      </c>
      <c r="L23" s="32">
        <v>96</v>
      </c>
      <c r="M23" s="32">
        <v>60</v>
      </c>
      <c r="N23" s="32">
        <v>65</v>
      </c>
      <c r="O23" s="32">
        <v>62</v>
      </c>
      <c r="P23" s="32">
        <v>60</v>
      </c>
      <c r="Q23" s="32">
        <v>70</v>
      </c>
      <c r="R23" s="32">
        <v>81</v>
      </c>
      <c r="S23" s="32">
        <v>87</v>
      </c>
      <c r="T23" s="32">
        <v>76</v>
      </c>
      <c r="U23" s="32">
        <v>42</v>
      </c>
      <c r="V23" s="32">
        <v>16</v>
      </c>
      <c r="W23" s="32">
        <v>81</v>
      </c>
      <c r="X23" s="32">
        <v>78</v>
      </c>
      <c r="Y23" s="32">
        <v>60</v>
      </c>
      <c r="Z23" s="32">
        <v>66</v>
      </c>
      <c r="AA23" s="32">
        <v>74</v>
      </c>
      <c r="AB23" s="32">
        <v>68</v>
      </c>
      <c r="AC23" s="32">
        <v>60</v>
      </c>
      <c r="AD23" s="32">
        <v>82</v>
      </c>
      <c r="AE23" s="32">
        <v>77</v>
      </c>
      <c r="AF23" s="32">
        <v>83</v>
      </c>
      <c r="AG23" s="32">
        <v>38</v>
      </c>
      <c r="AH23" s="32">
        <v>76</v>
      </c>
      <c r="AI23" s="32">
        <v>60</v>
      </c>
      <c r="AJ23" s="32">
        <v>74</v>
      </c>
      <c r="AK23" s="32">
        <v>80</v>
      </c>
      <c r="AL23" s="32">
        <v>48</v>
      </c>
      <c r="AM23" s="32">
        <v>60</v>
      </c>
      <c r="AN23" s="32">
        <v>73</v>
      </c>
      <c r="AO23" s="32">
        <v>73</v>
      </c>
      <c r="AP23" s="32">
        <v>86</v>
      </c>
      <c r="AQ23" s="32">
        <v>83</v>
      </c>
      <c r="AR23" s="32">
        <v>85</v>
      </c>
      <c r="AS23" s="32">
        <v>84</v>
      </c>
      <c r="AT23" s="32">
        <v>35</v>
      </c>
      <c r="AU23" s="32">
        <v>60</v>
      </c>
      <c r="AV23" s="32">
        <v>42</v>
      </c>
      <c r="AW23" s="32">
        <v>70</v>
      </c>
      <c r="AX23" s="33">
        <v>81</v>
      </c>
      <c r="AY23" s="32">
        <v>77</v>
      </c>
      <c r="AZ23" s="16">
        <f t="shared" si="2"/>
        <v>15</v>
      </c>
      <c r="BA23" s="16">
        <f t="shared" si="1"/>
        <v>30.612244897959183</v>
      </c>
    </row>
    <row r="24" spans="1:53">
      <c r="A24" s="33">
        <v>2016010159</v>
      </c>
      <c r="B24" s="34" t="s">
        <v>335</v>
      </c>
      <c r="C24" s="32">
        <v>61</v>
      </c>
      <c r="D24" s="33">
        <v>60</v>
      </c>
      <c r="E24" s="32">
        <v>84</v>
      </c>
      <c r="F24" s="32">
        <v>71</v>
      </c>
      <c r="G24" s="32">
        <v>68</v>
      </c>
      <c r="H24" s="32">
        <v>62</v>
      </c>
      <c r="I24" s="32">
        <v>82</v>
      </c>
      <c r="J24" s="32">
        <v>76</v>
      </c>
      <c r="K24" s="33">
        <v>60</v>
      </c>
      <c r="L24" s="32">
        <v>79</v>
      </c>
      <c r="M24" s="32">
        <v>66</v>
      </c>
      <c r="N24" s="32">
        <v>42</v>
      </c>
      <c r="O24" s="32">
        <v>80</v>
      </c>
      <c r="P24" s="32">
        <v>60</v>
      </c>
      <c r="Q24" s="32">
        <v>80</v>
      </c>
      <c r="R24" s="32">
        <v>66</v>
      </c>
      <c r="S24" s="32">
        <v>62</v>
      </c>
      <c r="T24" s="32">
        <v>79</v>
      </c>
      <c r="U24" s="32">
        <v>76</v>
      </c>
      <c r="V24" s="32">
        <v>66</v>
      </c>
      <c r="W24" s="32">
        <v>66</v>
      </c>
      <c r="X24" s="32">
        <v>76</v>
      </c>
      <c r="Y24" s="32">
        <v>61</v>
      </c>
      <c r="Z24" s="32">
        <v>74</v>
      </c>
      <c r="AA24" s="32">
        <v>69</v>
      </c>
      <c r="AB24" s="32">
        <v>68</v>
      </c>
      <c r="AC24" s="32">
        <v>54</v>
      </c>
      <c r="AD24" s="32">
        <v>81</v>
      </c>
      <c r="AE24" s="32">
        <v>82</v>
      </c>
      <c r="AF24" s="32">
        <v>80</v>
      </c>
      <c r="AG24" s="32">
        <v>49</v>
      </c>
      <c r="AH24" s="32">
        <v>70</v>
      </c>
      <c r="AI24" s="32">
        <v>62</v>
      </c>
      <c r="AJ24" s="32">
        <v>73</v>
      </c>
      <c r="AK24" s="32">
        <v>70</v>
      </c>
      <c r="AL24" s="32">
        <v>47</v>
      </c>
      <c r="AM24" s="32">
        <v>60</v>
      </c>
      <c r="AN24" s="32">
        <v>67</v>
      </c>
      <c r="AO24" s="32">
        <v>79</v>
      </c>
      <c r="AP24" s="32">
        <v>90</v>
      </c>
      <c r="AQ24" s="32">
        <v>92</v>
      </c>
      <c r="AR24" s="32">
        <v>80</v>
      </c>
      <c r="AS24" s="32">
        <v>90</v>
      </c>
      <c r="AT24" s="32">
        <v>51</v>
      </c>
      <c r="AU24" s="32">
        <v>71</v>
      </c>
      <c r="AV24" s="32">
        <v>61</v>
      </c>
      <c r="AW24" s="32">
        <v>80</v>
      </c>
      <c r="AX24" s="33">
        <v>83</v>
      </c>
      <c r="AY24" s="32">
        <v>70</v>
      </c>
      <c r="AZ24" s="16">
        <f t="shared" si="2"/>
        <v>13</v>
      </c>
      <c r="BA24" s="16">
        <f t="shared" si="1"/>
        <v>26.530612244897959</v>
      </c>
    </row>
    <row r="25" spans="1:53">
      <c r="A25" s="33">
        <v>2016010160</v>
      </c>
      <c r="B25" s="34" t="s">
        <v>336</v>
      </c>
      <c r="C25" s="32">
        <v>49</v>
      </c>
      <c r="D25" s="33">
        <v>60</v>
      </c>
      <c r="E25" s="32">
        <v>79</v>
      </c>
      <c r="F25" s="32">
        <v>87</v>
      </c>
      <c r="G25" s="32">
        <v>73.400000000000006</v>
      </c>
      <c r="H25" s="32">
        <v>76</v>
      </c>
      <c r="I25" s="33">
        <v>85</v>
      </c>
      <c r="J25" s="33">
        <v>60</v>
      </c>
      <c r="K25" s="33">
        <v>60</v>
      </c>
      <c r="L25" s="33">
        <v>87</v>
      </c>
      <c r="M25" s="33">
        <v>71</v>
      </c>
      <c r="N25" s="33">
        <v>85</v>
      </c>
      <c r="O25" s="33">
        <v>81</v>
      </c>
      <c r="P25" s="32">
        <v>66</v>
      </c>
      <c r="Q25" s="33">
        <v>78</v>
      </c>
      <c r="R25" s="33">
        <v>87</v>
      </c>
      <c r="S25" s="33">
        <v>81</v>
      </c>
      <c r="T25" s="33">
        <v>86</v>
      </c>
      <c r="U25" s="33">
        <v>74</v>
      </c>
      <c r="V25" s="33">
        <v>71</v>
      </c>
      <c r="W25" s="33">
        <v>94</v>
      </c>
      <c r="X25" s="33">
        <v>81</v>
      </c>
      <c r="Y25" s="33">
        <v>60</v>
      </c>
      <c r="Z25" s="33">
        <v>79</v>
      </c>
      <c r="AA25" s="33">
        <v>91</v>
      </c>
      <c r="AB25" s="33">
        <v>73</v>
      </c>
      <c r="AC25" s="32">
        <v>49</v>
      </c>
      <c r="AD25" s="32">
        <v>87</v>
      </c>
      <c r="AE25" s="33">
        <v>78</v>
      </c>
      <c r="AF25" s="33">
        <v>83</v>
      </c>
      <c r="AG25" s="33">
        <v>60</v>
      </c>
      <c r="AH25" s="32">
        <v>81</v>
      </c>
      <c r="AI25" s="32">
        <v>72</v>
      </c>
      <c r="AJ25" s="32">
        <v>90</v>
      </c>
      <c r="AK25" s="33">
        <v>78</v>
      </c>
      <c r="AL25" s="33">
        <v>65</v>
      </c>
      <c r="AM25" s="32">
        <v>71</v>
      </c>
      <c r="AN25" s="32">
        <v>80</v>
      </c>
      <c r="AO25" s="33">
        <v>91</v>
      </c>
      <c r="AP25" s="33">
        <v>86</v>
      </c>
      <c r="AQ25" s="33">
        <v>94</v>
      </c>
      <c r="AR25" s="33">
        <v>80</v>
      </c>
      <c r="AS25" s="33">
        <v>95</v>
      </c>
      <c r="AT25" s="32">
        <v>80</v>
      </c>
      <c r="AU25" s="32">
        <v>97</v>
      </c>
      <c r="AV25" s="33">
        <v>74</v>
      </c>
      <c r="AW25" s="33">
        <v>84</v>
      </c>
      <c r="AX25" s="33">
        <v>89</v>
      </c>
      <c r="AY25" s="33">
        <v>90</v>
      </c>
      <c r="AZ25" s="16">
        <f t="shared" si="2"/>
        <v>26</v>
      </c>
      <c r="BA25" s="16">
        <f t="shared" si="1"/>
        <v>53.061224489795919</v>
      </c>
    </row>
    <row r="26" spans="1:53">
      <c r="A26" s="33">
        <v>2016010161</v>
      </c>
      <c r="B26" s="34" t="s">
        <v>337</v>
      </c>
      <c r="C26" s="32">
        <v>48</v>
      </c>
      <c r="D26" s="32">
        <v>80</v>
      </c>
      <c r="E26" s="32">
        <v>77</v>
      </c>
      <c r="F26" s="32">
        <v>86</v>
      </c>
      <c r="G26" s="32">
        <v>78.5</v>
      </c>
      <c r="H26" s="32">
        <v>73</v>
      </c>
      <c r="I26" s="33">
        <v>80</v>
      </c>
      <c r="J26" s="33">
        <v>62</v>
      </c>
      <c r="K26" s="33">
        <v>72</v>
      </c>
      <c r="L26" s="33">
        <v>92</v>
      </c>
      <c r="M26" s="33">
        <v>75</v>
      </c>
      <c r="N26" s="33">
        <v>71</v>
      </c>
      <c r="O26" s="33">
        <v>80</v>
      </c>
      <c r="P26" s="32">
        <v>82</v>
      </c>
      <c r="Q26" s="33">
        <v>86</v>
      </c>
      <c r="R26" s="33">
        <v>90</v>
      </c>
      <c r="S26" s="33">
        <v>64</v>
      </c>
      <c r="T26" s="33">
        <v>85</v>
      </c>
      <c r="U26" s="33">
        <v>78</v>
      </c>
      <c r="V26" s="33">
        <v>76</v>
      </c>
      <c r="W26" s="33">
        <v>92</v>
      </c>
      <c r="X26" s="33">
        <v>78</v>
      </c>
      <c r="Y26" s="33">
        <v>72</v>
      </c>
      <c r="Z26" s="33">
        <v>75</v>
      </c>
      <c r="AA26" s="33">
        <v>90</v>
      </c>
      <c r="AB26" s="33">
        <v>90</v>
      </c>
      <c r="AC26" s="32">
        <v>76</v>
      </c>
      <c r="AD26" s="32">
        <v>86</v>
      </c>
      <c r="AE26" s="33">
        <v>87</v>
      </c>
      <c r="AF26" s="33">
        <v>88</v>
      </c>
      <c r="AG26" s="33">
        <v>60</v>
      </c>
      <c r="AH26" s="32">
        <v>88</v>
      </c>
      <c r="AI26" s="32">
        <v>95</v>
      </c>
      <c r="AJ26" s="32">
        <v>85</v>
      </c>
      <c r="AK26" s="33">
        <v>87</v>
      </c>
      <c r="AL26" s="33">
        <v>66</v>
      </c>
      <c r="AM26" s="32">
        <v>96</v>
      </c>
      <c r="AN26" s="32">
        <v>85</v>
      </c>
      <c r="AO26" s="33">
        <v>91</v>
      </c>
      <c r="AP26" s="33">
        <v>82</v>
      </c>
      <c r="AQ26" s="33">
        <v>90</v>
      </c>
      <c r="AR26" s="33">
        <v>89</v>
      </c>
      <c r="AS26" s="33">
        <v>87</v>
      </c>
      <c r="AT26" s="32">
        <v>92</v>
      </c>
      <c r="AU26" s="32">
        <v>92</v>
      </c>
      <c r="AV26" s="33">
        <v>91</v>
      </c>
      <c r="AW26" s="33">
        <v>89</v>
      </c>
      <c r="AX26" s="33">
        <v>87</v>
      </c>
      <c r="AY26" s="33">
        <v>92</v>
      </c>
      <c r="AZ26" s="16">
        <f t="shared" si="2"/>
        <v>32</v>
      </c>
      <c r="BA26" s="16">
        <f t="shared" si="1"/>
        <v>65.306122448979593</v>
      </c>
    </row>
    <row r="27" spans="1:53">
      <c r="A27" s="33">
        <v>2016010163</v>
      </c>
      <c r="B27" s="34" t="s">
        <v>338</v>
      </c>
      <c r="C27" s="32">
        <v>66</v>
      </c>
      <c r="D27" s="32">
        <v>70</v>
      </c>
      <c r="E27" s="32">
        <v>79</v>
      </c>
      <c r="F27" s="32">
        <v>79</v>
      </c>
      <c r="G27" s="32">
        <v>78.55</v>
      </c>
      <c r="H27" s="32">
        <v>65</v>
      </c>
      <c r="I27" s="33">
        <v>80</v>
      </c>
      <c r="J27" s="33">
        <v>90</v>
      </c>
      <c r="K27" s="33">
        <v>89</v>
      </c>
      <c r="L27" s="33">
        <v>87</v>
      </c>
      <c r="M27" s="33">
        <v>76</v>
      </c>
      <c r="N27" s="33">
        <v>85</v>
      </c>
      <c r="O27" s="33">
        <v>81</v>
      </c>
      <c r="P27" s="32">
        <v>88</v>
      </c>
      <c r="Q27" s="33">
        <v>86</v>
      </c>
      <c r="R27" s="33">
        <v>88</v>
      </c>
      <c r="S27" s="33">
        <v>82</v>
      </c>
      <c r="T27" s="33">
        <v>88</v>
      </c>
      <c r="U27" s="33">
        <v>74</v>
      </c>
      <c r="V27" s="33">
        <v>77</v>
      </c>
      <c r="W27" s="33">
        <v>85</v>
      </c>
      <c r="X27" s="33">
        <v>87</v>
      </c>
      <c r="Y27" s="33">
        <v>87</v>
      </c>
      <c r="Z27" s="33">
        <v>87</v>
      </c>
      <c r="AA27" s="33">
        <v>89</v>
      </c>
      <c r="AB27" s="33">
        <v>87</v>
      </c>
      <c r="AC27" s="32">
        <v>86</v>
      </c>
      <c r="AD27" s="32">
        <v>84</v>
      </c>
      <c r="AE27" s="33">
        <v>90</v>
      </c>
      <c r="AF27" s="33">
        <v>89</v>
      </c>
      <c r="AG27" s="33">
        <v>70</v>
      </c>
      <c r="AH27" s="32">
        <v>90</v>
      </c>
      <c r="AI27" s="32">
        <v>94</v>
      </c>
      <c r="AJ27" s="32">
        <v>84</v>
      </c>
      <c r="AK27" s="33">
        <v>90</v>
      </c>
      <c r="AL27" s="33">
        <v>81</v>
      </c>
      <c r="AM27" s="32">
        <v>95</v>
      </c>
      <c r="AN27" s="32">
        <v>89</v>
      </c>
      <c r="AO27" s="33">
        <v>87</v>
      </c>
      <c r="AP27" s="33">
        <v>76</v>
      </c>
      <c r="AQ27" s="33">
        <v>90</v>
      </c>
      <c r="AR27" s="33">
        <v>87</v>
      </c>
      <c r="AS27" s="33">
        <v>86</v>
      </c>
      <c r="AT27" s="32">
        <v>93</v>
      </c>
      <c r="AU27" s="32">
        <v>91</v>
      </c>
      <c r="AV27" s="33">
        <v>88</v>
      </c>
      <c r="AW27" s="33">
        <v>89</v>
      </c>
      <c r="AX27" s="33">
        <v>91</v>
      </c>
      <c r="AY27" s="33">
        <v>88</v>
      </c>
      <c r="AZ27" s="16">
        <f t="shared" si="2"/>
        <v>38</v>
      </c>
      <c r="BA27" s="16">
        <f t="shared" si="1"/>
        <v>77.551020408163268</v>
      </c>
    </row>
    <row r="28" spans="1:53">
      <c r="A28" s="33">
        <v>2016010164</v>
      </c>
      <c r="B28" s="34" t="s">
        <v>339</v>
      </c>
      <c r="C28" s="32">
        <v>65</v>
      </c>
      <c r="D28" s="33">
        <v>60</v>
      </c>
      <c r="E28" s="32">
        <v>67</v>
      </c>
      <c r="F28" s="32">
        <v>81</v>
      </c>
      <c r="G28" s="32">
        <v>72.599999999999994</v>
      </c>
      <c r="H28" s="32">
        <v>85</v>
      </c>
      <c r="I28" s="33">
        <v>72</v>
      </c>
      <c r="J28" s="33">
        <v>60</v>
      </c>
      <c r="K28" s="33">
        <v>73</v>
      </c>
      <c r="L28" s="33">
        <v>95</v>
      </c>
      <c r="M28" s="33">
        <v>75</v>
      </c>
      <c r="N28" s="33">
        <v>81</v>
      </c>
      <c r="O28" s="33">
        <v>78</v>
      </c>
      <c r="P28" s="32">
        <v>68</v>
      </c>
      <c r="Q28" s="33">
        <v>83</v>
      </c>
      <c r="R28" s="33">
        <v>82</v>
      </c>
      <c r="S28" s="33">
        <v>88</v>
      </c>
      <c r="T28" s="33">
        <v>87</v>
      </c>
      <c r="U28" s="33">
        <v>70</v>
      </c>
      <c r="V28" s="33">
        <v>77</v>
      </c>
      <c r="W28" s="33">
        <v>96</v>
      </c>
      <c r="X28" s="33">
        <v>72</v>
      </c>
      <c r="Y28" s="33">
        <v>60</v>
      </c>
      <c r="Z28" s="33">
        <v>63</v>
      </c>
      <c r="AA28" s="33">
        <v>79</v>
      </c>
      <c r="AB28" s="33">
        <v>81</v>
      </c>
      <c r="AC28" s="32">
        <v>64</v>
      </c>
      <c r="AD28" s="32">
        <v>91</v>
      </c>
      <c r="AE28" s="33">
        <v>86</v>
      </c>
      <c r="AF28" s="33">
        <v>83</v>
      </c>
      <c r="AG28" s="33">
        <v>60</v>
      </c>
      <c r="AH28" s="32">
        <v>77</v>
      </c>
      <c r="AI28" s="32">
        <v>66</v>
      </c>
      <c r="AJ28" s="32">
        <v>89</v>
      </c>
      <c r="AK28" s="33">
        <v>86</v>
      </c>
      <c r="AL28" s="33">
        <v>60</v>
      </c>
      <c r="AM28" s="32">
        <v>70</v>
      </c>
      <c r="AN28" s="32">
        <v>83</v>
      </c>
      <c r="AO28" s="33">
        <v>80</v>
      </c>
      <c r="AP28" s="33">
        <v>91</v>
      </c>
      <c r="AQ28" s="33">
        <v>93</v>
      </c>
      <c r="AR28" s="33">
        <v>83</v>
      </c>
      <c r="AS28" s="33">
        <v>93</v>
      </c>
      <c r="AT28" s="32">
        <v>71</v>
      </c>
      <c r="AU28" s="32">
        <v>84</v>
      </c>
      <c r="AV28" s="33">
        <v>74</v>
      </c>
      <c r="AW28" s="33">
        <v>85</v>
      </c>
      <c r="AX28" s="33">
        <v>86</v>
      </c>
      <c r="AY28" s="33">
        <v>84</v>
      </c>
      <c r="AZ28" s="16">
        <f t="shared" si="2"/>
        <v>25</v>
      </c>
      <c r="BA28" s="16">
        <f t="shared" si="1"/>
        <v>51.020408163265309</v>
      </c>
    </row>
    <row r="29" spans="1:53">
      <c r="A29" s="33">
        <v>2016010165</v>
      </c>
      <c r="B29" s="34" t="s">
        <v>340</v>
      </c>
      <c r="C29" s="32">
        <v>63</v>
      </c>
      <c r="D29" s="32">
        <v>87</v>
      </c>
      <c r="E29" s="32">
        <v>88</v>
      </c>
      <c r="F29" s="32">
        <v>82</v>
      </c>
      <c r="G29" s="32">
        <v>80.599999999999994</v>
      </c>
      <c r="H29" s="32">
        <v>60</v>
      </c>
      <c r="I29" s="33">
        <v>82</v>
      </c>
      <c r="J29" s="33">
        <v>79</v>
      </c>
      <c r="K29" s="33">
        <v>87</v>
      </c>
      <c r="L29" s="33">
        <v>83</v>
      </c>
      <c r="M29" s="33">
        <v>73</v>
      </c>
      <c r="N29" s="33">
        <v>84</v>
      </c>
      <c r="O29" s="33">
        <v>78</v>
      </c>
      <c r="P29" s="32">
        <v>89</v>
      </c>
      <c r="Q29" s="33">
        <v>85</v>
      </c>
      <c r="R29" s="33">
        <v>88</v>
      </c>
      <c r="S29" s="33">
        <v>71</v>
      </c>
      <c r="T29" s="33">
        <v>85</v>
      </c>
      <c r="U29" s="33">
        <v>77</v>
      </c>
      <c r="V29" s="33">
        <v>81</v>
      </c>
      <c r="W29" s="33">
        <v>87</v>
      </c>
      <c r="X29" s="33">
        <v>80</v>
      </c>
      <c r="Y29" s="33">
        <v>71</v>
      </c>
      <c r="Z29" s="33">
        <v>87</v>
      </c>
      <c r="AA29" s="33">
        <v>91</v>
      </c>
      <c r="AB29" s="33">
        <v>88</v>
      </c>
      <c r="AC29" s="32">
        <v>91</v>
      </c>
      <c r="AD29" s="32">
        <v>84</v>
      </c>
      <c r="AE29" s="33">
        <v>85</v>
      </c>
      <c r="AF29" s="33">
        <v>88</v>
      </c>
      <c r="AG29" s="33">
        <v>71</v>
      </c>
      <c r="AH29" s="32">
        <v>89</v>
      </c>
      <c r="AI29" s="32">
        <v>93</v>
      </c>
      <c r="AJ29" s="32">
        <v>89</v>
      </c>
      <c r="AK29" s="33">
        <v>85</v>
      </c>
      <c r="AL29" s="33">
        <v>77</v>
      </c>
      <c r="AM29" s="32">
        <v>92</v>
      </c>
      <c r="AN29" s="32">
        <v>89</v>
      </c>
      <c r="AO29" s="33">
        <v>87</v>
      </c>
      <c r="AP29" s="33">
        <v>87</v>
      </c>
      <c r="AQ29" s="33">
        <v>90</v>
      </c>
      <c r="AR29" s="33">
        <v>81</v>
      </c>
      <c r="AS29" s="33">
        <v>91</v>
      </c>
      <c r="AT29" s="32">
        <v>90</v>
      </c>
      <c r="AU29" s="32">
        <v>90</v>
      </c>
      <c r="AV29" s="33">
        <v>91</v>
      </c>
      <c r="AW29" s="33">
        <v>89</v>
      </c>
      <c r="AX29" s="33">
        <v>87</v>
      </c>
      <c r="AY29" s="33">
        <v>88</v>
      </c>
      <c r="AZ29" s="16">
        <f t="shared" si="2"/>
        <v>39</v>
      </c>
      <c r="BA29" s="16">
        <f t="shared" si="1"/>
        <v>79.591836734693871</v>
      </c>
    </row>
    <row r="30" spans="1:53">
      <c r="A30" s="33">
        <v>2016010166</v>
      </c>
      <c r="B30" s="34" t="s">
        <v>341</v>
      </c>
      <c r="C30" s="32">
        <v>66</v>
      </c>
      <c r="D30" s="32">
        <v>80</v>
      </c>
      <c r="E30" s="32">
        <v>79</v>
      </c>
      <c r="F30" s="32">
        <v>84</v>
      </c>
      <c r="G30" s="32">
        <v>81.900000000000006</v>
      </c>
      <c r="H30" s="32">
        <v>70</v>
      </c>
      <c r="I30" s="33">
        <v>83</v>
      </c>
      <c r="J30" s="33">
        <v>73</v>
      </c>
      <c r="K30" s="33">
        <v>73</v>
      </c>
      <c r="L30" s="33">
        <v>89</v>
      </c>
      <c r="M30" s="33">
        <v>76</v>
      </c>
      <c r="N30" s="33">
        <v>65</v>
      </c>
      <c r="O30" s="33">
        <v>84</v>
      </c>
      <c r="P30" s="32">
        <v>77</v>
      </c>
      <c r="Q30" s="33">
        <v>76</v>
      </c>
      <c r="R30" s="33">
        <v>90</v>
      </c>
      <c r="S30" s="33">
        <v>65</v>
      </c>
      <c r="T30" s="33">
        <v>85</v>
      </c>
      <c r="U30" s="33">
        <v>84</v>
      </c>
      <c r="V30" s="33">
        <v>80</v>
      </c>
      <c r="W30" s="33">
        <v>90</v>
      </c>
      <c r="X30" s="33">
        <v>84</v>
      </c>
      <c r="Y30" s="33">
        <v>87</v>
      </c>
      <c r="Z30" s="33">
        <v>78</v>
      </c>
      <c r="AA30" s="33">
        <v>82</v>
      </c>
      <c r="AB30" s="33">
        <v>91</v>
      </c>
      <c r="AC30" s="32">
        <v>78</v>
      </c>
      <c r="AD30" s="32">
        <v>90</v>
      </c>
      <c r="AE30" s="33">
        <v>87</v>
      </c>
      <c r="AF30" s="33">
        <v>87</v>
      </c>
      <c r="AG30" s="33">
        <v>75</v>
      </c>
      <c r="AH30" s="32">
        <v>88</v>
      </c>
      <c r="AI30" s="32">
        <v>97</v>
      </c>
      <c r="AJ30" s="32">
        <v>90</v>
      </c>
      <c r="AK30" s="33">
        <v>87</v>
      </c>
      <c r="AL30" s="33">
        <v>73</v>
      </c>
      <c r="AM30" s="32">
        <v>92</v>
      </c>
      <c r="AN30" s="32">
        <v>83</v>
      </c>
      <c r="AO30" s="33">
        <v>84</v>
      </c>
      <c r="AP30" s="33">
        <v>88</v>
      </c>
      <c r="AQ30" s="33">
        <v>93</v>
      </c>
      <c r="AR30" s="33">
        <v>88</v>
      </c>
      <c r="AS30" s="33">
        <v>87</v>
      </c>
      <c r="AT30" s="32">
        <v>76</v>
      </c>
      <c r="AU30" s="32">
        <v>90</v>
      </c>
      <c r="AV30" s="33">
        <v>91</v>
      </c>
      <c r="AW30" s="33">
        <v>96</v>
      </c>
      <c r="AX30" s="33">
        <v>84</v>
      </c>
      <c r="AY30" s="33">
        <v>92</v>
      </c>
      <c r="AZ30" s="16">
        <f t="shared" si="2"/>
        <v>34</v>
      </c>
      <c r="BA30" s="16">
        <f t="shared" si="1"/>
        <v>69.387755102040813</v>
      </c>
    </row>
    <row r="31" spans="1:53">
      <c r="A31" s="33">
        <v>2016010167</v>
      </c>
      <c r="B31" s="34" t="s">
        <v>342</v>
      </c>
      <c r="C31" s="32">
        <v>53</v>
      </c>
      <c r="D31" s="32">
        <v>66</v>
      </c>
      <c r="E31" s="32">
        <v>76</v>
      </c>
      <c r="F31" s="32">
        <v>78</v>
      </c>
      <c r="G31" s="32">
        <v>77.099999999999994</v>
      </c>
      <c r="H31" s="32">
        <v>85</v>
      </c>
      <c r="I31" s="33">
        <v>82</v>
      </c>
      <c r="J31" s="33">
        <v>66</v>
      </c>
      <c r="K31" s="33">
        <v>64</v>
      </c>
      <c r="L31" s="33">
        <v>74</v>
      </c>
      <c r="M31" s="33">
        <v>84</v>
      </c>
      <c r="N31" s="33">
        <v>70</v>
      </c>
      <c r="O31" s="33">
        <v>86</v>
      </c>
      <c r="P31" s="32">
        <v>72</v>
      </c>
      <c r="Q31" s="33">
        <v>86</v>
      </c>
      <c r="R31" s="33">
        <v>93</v>
      </c>
      <c r="S31" s="33">
        <v>77</v>
      </c>
      <c r="T31" s="33">
        <v>84</v>
      </c>
      <c r="U31" s="33">
        <v>80</v>
      </c>
      <c r="V31" s="33">
        <v>63</v>
      </c>
      <c r="W31" s="33">
        <v>75</v>
      </c>
      <c r="X31" s="33">
        <v>80</v>
      </c>
      <c r="Y31" s="33">
        <v>66</v>
      </c>
      <c r="Z31" s="33">
        <v>76</v>
      </c>
      <c r="AA31" s="33">
        <v>76</v>
      </c>
      <c r="AB31" s="33">
        <v>83</v>
      </c>
      <c r="AC31" s="32">
        <v>72</v>
      </c>
      <c r="AD31" s="32">
        <v>91</v>
      </c>
      <c r="AE31" s="33">
        <v>73</v>
      </c>
      <c r="AF31" s="33">
        <v>85</v>
      </c>
      <c r="AG31" s="33">
        <v>60</v>
      </c>
      <c r="AH31" s="32">
        <v>78</v>
      </c>
      <c r="AI31" s="32">
        <v>86</v>
      </c>
      <c r="AJ31" s="32">
        <v>82</v>
      </c>
      <c r="AK31" s="33">
        <v>73</v>
      </c>
      <c r="AL31" s="33">
        <v>63</v>
      </c>
      <c r="AM31" s="32">
        <v>76</v>
      </c>
      <c r="AN31" s="32">
        <v>81</v>
      </c>
      <c r="AO31" s="33">
        <v>84</v>
      </c>
      <c r="AP31" s="33">
        <v>76</v>
      </c>
      <c r="AQ31" s="33">
        <v>89</v>
      </c>
      <c r="AR31" s="33">
        <v>76</v>
      </c>
      <c r="AS31" s="33">
        <v>93</v>
      </c>
      <c r="AT31" s="32">
        <v>86</v>
      </c>
      <c r="AU31" s="32">
        <v>93</v>
      </c>
      <c r="AV31" s="33">
        <v>80</v>
      </c>
      <c r="AW31" s="33">
        <v>89</v>
      </c>
      <c r="AX31" s="33">
        <v>84</v>
      </c>
      <c r="AY31" s="33">
        <v>83</v>
      </c>
      <c r="AZ31" s="16">
        <f t="shared" si="2"/>
        <v>24</v>
      </c>
      <c r="BA31" s="16">
        <f t="shared" si="1"/>
        <v>48.979591836734691</v>
      </c>
    </row>
    <row r="32" spans="1:53">
      <c r="A32" s="33">
        <v>2016010168</v>
      </c>
      <c r="B32" s="34" t="s">
        <v>343</v>
      </c>
      <c r="C32" s="32">
        <v>60</v>
      </c>
      <c r="D32" s="33">
        <v>60</v>
      </c>
      <c r="E32" s="32">
        <v>79</v>
      </c>
      <c r="F32" s="32">
        <v>83</v>
      </c>
      <c r="G32" s="32">
        <v>72.5</v>
      </c>
      <c r="H32" s="32">
        <v>69</v>
      </c>
      <c r="I32" s="33">
        <v>74</v>
      </c>
      <c r="J32" s="33">
        <v>72</v>
      </c>
      <c r="K32" s="33">
        <v>72</v>
      </c>
      <c r="L32" s="33">
        <v>88</v>
      </c>
      <c r="M32" s="33">
        <v>74</v>
      </c>
      <c r="N32" s="33">
        <v>70</v>
      </c>
      <c r="O32" s="33">
        <v>73</v>
      </c>
      <c r="P32" s="32">
        <v>70</v>
      </c>
      <c r="Q32" s="33">
        <v>73</v>
      </c>
      <c r="R32" s="33">
        <v>93</v>
      </c>
      <c r="S32" s="33">
        <v>76</v>
      </c>
      <c r="T32" s="33">
        <v>85</v>
      </c>
      <c r="U32" s="33">
        <v>62</v>
      </c>
      <c r="V32" s="33">
        <v>74</v>
      </c>
      <c r="W32" s="33">
        <v>84</v>
      </c>
      <c r="X32" s="33">
        <v>80</v>
      </c>
      <c r="Y32" s="33">
        <v>63</v>
      </c>
      <c r="Z32" s="33">
        <v>66</v>
      </c>
      <c r="AA32" s="33">
        <v>85</v>
      </c>
      <c r="AB32" s="33">
        <v>76</v>
      </c>
      <c r="AC32" s="32">
        <v>70</v>
      </c>
      <c r="AD32" s="32">
        <v>86</v>
      </c>
      <c r="AE32" s="33">
        <v>79</v>
      </c>
      <c r="AF32" s="33">
        <v>85</v>
      </c>
      <c r="AG32" s="33">
        <v>60</v>
      </c>
      <c r="AH32" s="32">
        <v>80</v>
      </c>
      <c r="AI32" s="32">
        <v>78</v>
      </c>
      <c r="AJ32" s="32">
        <v>88</v>
      </c>
      <c r="AK32" s="33">
        <v>79</v>
      </c>
      <c r="AL32" s="33">
        <v>60</v>
      </c>
      <c r="AM32" s="32">
        <v>79</v>
      </c>
      <c r="AN32" s="32">
        <v>80</v>
      </c>
      <c r="AO32" s="33">
        <v>81</v>
      </c>
      <c r="AP32" s="33">
        <v>90</v>
      </c>
      <c r="AQ32" s="33">
        <v>88</v>
      </c>
      <c r="AR32" s="33">
        <v>82</v>
      </c>
      <c r="AS32" s="33">
        <v>87</v>
      </c>
      <c r="AT32" s="32">
        <v>72</v>
      </c>
      <c r="AU32" s="32">
        <v>89</v>
      </c>
      <c r="AV32" s="33">
        <v>76</v>
      </c>
      <c r="AW32" s="33">
        <v>87</v>
      </c>
      <c r="AX32" s="33">
        <v>82</v>
      </c>
      <c r="AY32" s="33">
        <v>85</v>
      </c>
      <c r="AZ32" s="16">
        <f t="shared" si="2"/>
        <v>21</v>
      </c>
      <c r="BA32" s="16">
        <f t="shared" si="1"/>
        <v>42.857142857142854</v>
      </c>
    </row>
    <row r="33" spans="1:53">
      <c r="A33" s="33">
        <v>2016010169</v>
      </c>
      <c r="B33" s="34" t="s">
        <v>344</v>
      </c>
      <c r="C33" s="32">
        <v>57</v>
      </c>
      <c r="D33" s="33">
        <v>60</v>
      </c>
      <c r="E33" s="32">
        <v>80</v>
      </c>
      <c r="F33" s="32">
        <v>78</v>
      </c>
      <c r="G33" s="32">
        <v>74.55</v>
      </c>
      <c r="H33" s="32">
        <v>80</v>
      </c>
      <c r="I33" s="33">
        <v>68</v>
      </c>
      <c r="J33" s="33">
        <v>64</v>
      </c>
      <c r="K33" s="33">
        <v>81</v>
      </c>
      <c r="L33" s="33">
        <v>87</v>
      </c>
      <c r="M33" s="33">
        <v>66</v>
      </c>
      <c r="N33" s="33">
        <v>85</v>
      </c>
      <c r="O33" s="33">
        <v>86</v>
      </c>
      <c r="P33" s="32">
        <v>76</v>
      </c>
      <c r="Q33" s="33">
        <v>71</v>
      </c>
      <c r="R33" s="33">
        <v>79</v>
      </c>
      <c r="S33" s="33">
        <v>84</v>
      </c>
      <c r="T33" s="33">
        <v>84</v>
      </c>
      <c r="U33" s="33">
        <v>70</v>
      </c>
      <c r="V33" s="33">
        <v>83</v>
      </c>
      <c r="W33" s="33">
        <v>84</v>
      </c>
      <c r="X33" s="33">
        <v>82</v>
      </c>
      <c r="Y33" s="33">
        <v>70</v>
      </c>
      <c r="Z33" s="33">
        <v>65</v>
      </c>
      <c r="AA33" s="33">
        <v>83</v>
      </c>
      <c r="AB33" s="33">
        <v>80</v>
      </c>
      <c r="AC33" s="32">
        <v>78</v>
      </c>
      <c r="AD33" s="32">
        <v>87</v>
      </c>
      <c r="AE33" s="33">
        <v>83</v>
      </c>
      <c r="AF33" s="33">
        <v>82</v>
      </c>
      <c r="AG33" s="33">
        <v>65</v>
      </c>
      <c r="AH33" s="32">
        <v>74</v>
      </c>
      <c r="AI33" s="32">
        <v>66</v>
      </c>
      <c r="AJ33" s="32">
        <v>91</v>
      </c>
      <c r="AK33" s="33">
        <v>83</v>
      </c>
      <c r="AL33" s="33">
        <v>67</v>
      </c>
      <c r="AM33" s="32">
        <v>77</v>
      </c>
      <c r="AN33" s="32">
        <v>78</v>
      </c>
      <c r="AO33" s="33">
        <v>81</v>
      </c>
      <c r="AP33" s="33">
        <v>88</v>
      </c>
      <c r="AQ33" s="33">
        <v>91</v>
      </c>
      <c r="AR33" s="33">
        <v>83</v>
      </c>
      <c r="AS33" s="33">
        <v>91</v>
      </c>
      <c r="AT33" s="32">
        <v>63</v>
      </c>
      <c r="AU33" s="32">
        <v>83</v>
      </c>
      <c r="AV33" s="33">
        <v>68</v>
      </c>
      <c r="AW33" s="33">
        <v>87</v>
      </c>
      <c r="AX33" s="33">
        <v>82</v>
      </c>
      <c r="AY33" s="33">
        <v>78</v>
      </c>
      <c r="AZ33" s="16">
        <f t="shared" si="2"/>
        <v>26</v>
      </c>
      <c r="BA33" s="16">
        <f t="shared" si="1"/>
        <v>53.061224489795919</v>
      </c>
    </row>
    <row r="34" spans="1:53">
      <c r="A34" s="33">
        <v>2016010171</v>
      </c>
      <c r="B34" s="34" t="s">
        <v>257</v>
      </c>
      <c r="C34" s="32">
        <v>74</v>
      </c>
      <c r="D34" s="32">
        <v>66</v>
      </c>
      <c r="E34" s="32">
        <v>77</v>
      </c>
      <c r="F34" s="32">
        <v>81</v>
      </c>
      <c r="G34" s="32">
        <v>76.5</v>
      </c>
      <c r="H34" s="32">
        <v>70</v>
      </c>
      <c r="I34" s="33">
        <v>82</v>
      </c>
      <c r="J34" s="33">
        <v>87</v>
      </c>
      <c r="K34" s="33">
        <v>96</v>
      </c>
      <c r="L34" s="33">
        <v>70</v>
      </c>
      <c r="M34" s="33">
        <v>74</v>
      </c>
      <c r="N34" s="33">
        <v>64</v>
      </c>
      <c r="O34" s="33">
        <v>88</v>
      </c>
      <c r="P34" s="33" t="s">
        <v>231</v>
      </c>
      <c r="Q34" s="33">
        <v>79</v>
      </c>
      <c r="R34" s="33">
        <v>61</v>
      </c>
      <c r="S34" s="33">
        <v>74</v>
      </c>
      <c r="T34" s="33" t="s">
        <v>231</v>
      </c>
      <c r="U34" s="33">
        <v>45</v>
      </c>
      <c r="V34" s="33">
        <v>77</v>
      </c>
      <c r="W34" s="33">
        <v>71</v>
      </c>
      <c r="X34" s="33">
        <v>82</v>
      </c>
      <c r="Y34" s="33">
        <v>92</v>
      </c>
      <c r="Z34" s="33">
        <v>70</v>
      </c>
      <c r="AA34" s="33">
        <v>83</v>
      </c>
      <c r="AB34" s="33">
        <v>85</v>
      </c>
      <c r="AC34" s="32">
        <v>80</v>
      </c>
      <c r="AD34" s="32">
        <v>87</v>
      </c>
      <c r="AE34" s="33">
        <v>80</v>
      </c>
      <c r="AF34" s="33">
        <v>71</v>
      </c>
      <c r="AG34" s="33">
        <v>76</v>
      </c>
      <c r="AH34" s="32">
        <v>70</v>
      </c>
      <c r="AI34" s="32">
        <v>70</v>
      </c>
      <c r="AJ34" s="32">
        <v>81</v>
      </c>
      <c r="AK34" s="33">
        <v>80</v>
      </c>
      <c r="AL34" s="33">
        <v>69</v>
      </c>
      <c r="AM34" s="32">
        <v>66</v>
      </c>
      <c r="AN34" s="32">
        <v>63</v>
      </c>
      <c r="AO34" s="33">
        <v>84</v>
      </c>
      <c r="AP34" s="33">
        <v>79</v>
      </c>
      <c r="AQ34" s="33">
        <v>72</v>
      </c>
      <c r="AR34" s="33">
        <v>81</v>
      </c>
      <c r="AS34" s="33">
        <v>83</v>
      </c>
      <c r="AT34" s="32">
        <v>75</v>
      </c>
      <c r="AU34" s="32">
        <v>79</v>
      </c>
      <c r="AV34" s="33">
        <v>63</v>
      </c>
      <c r="AW34" s="33">
        <v>70</v>
      </c>
      <c r="AX34" s="33">
        <v>60</v>
      </c>
      <c r="AY34" s="33">
        <v>68</v>
      </c>
      <c r="AZ34" s="16">
        <f t="shared" si="2"/>
        <v>17</v>
      </c>
      <c r="BA34" s="16">
        <f t="shared" si="1"/>
        <v>34.693877551020407</v>
      </c>
    </row>
    <row r="35" spans="1:53">
      <c r="A35" s="33">
        <v>2016010172</v>
      </c>
      <c r="B35" s="34" t="s">
        <v>345</v>
      </c>
      <c r="C35" s="32">
        <v>66</v>
      </c>
      <c r="D35" s="32">
        <v>76</v>
      </c>
      <c r="E35" s="32">
        <v>77</v>
      </c>
      <c r="F35" s="32">
        <v>79</v>
      </c>
      <c r="G35" s="32">
        <v>76.099999999999994</v>
      </c>
      <c r="H35" s="32">
        <v>77</v>
      </c>
      <c r="I35" s="33">
        <v>71</v>
      </c>
      <c r="J35" s="33">
        <v>63</v>
      </c>
      <c r="K35" s="33">
        <v>61</v>
      </c>
      <c r="L35" s="33">
        <v>73</v>
      </c>
      <c r="M35" s="33">
        <v>73</v>
      </c>
      <c r="N35" s="33">
        <v>66</v>
      </c>
      <c r="O35" s="33">
        <v>77</v>
      </c>
      <c r="P35" s="32">
        <v>68</v>
      </c>
      <c r="Q35" s="33">
        <v>65</v>
      </c>
      <c r="R35" s="33">
        <v>84</v>
      </c>
      <c r="S35" s="33">
        <v>48</v>
      </c>
      <c r="T35" s="33">
        <v>86</v>
      </c>
      <c r="U35" s="33">
        <v>76</v>
      </c>
      <c r="V35" s="33">
        <v>66</v>
      </c>
      <c r="W35" s="33">
        <v>78</v>
      </c>
      <c r="X35" s="33">
        <v>84</v>
      </c>
      <c r="Y35" s="33">
        <v>60</v>
      </c>
      <c r="Z35" s="33">
        <v>69</v>
      </c>
      <c r="AA35" s="33">
        <v>81</v>
      </c>
      <c r="AB35" s="33">
        <v>72</v>
      </c>
      <c r="AC35" s="32">
        <v>60</v>
      </c>
      <c r="AD35" s="32">
        <v>81</v>
      </c>
      <c r="AE35" s="33">
        <v>74</v>
      </c>
      <c r="AF35" s="33">
        <v>80</v>
      </c>
      <c r="AG35" s="33">
        <v>60</v>
      </c>
      <c r="AH35" s="32">
        <v>71</v>
      </c>
      <c r="AI35" s="32">
        <v>66</v>
      </c>
      <c r="AJ35" s="32">
        <v>75</v>
      </c>
      <c r="AK35" s="33">
        <v>74</v>
      </c>
      <c r="AL35" s="33">
        <v>63</v>
      </c>
      <c r="AM35" s="32">
        <v>73</v>
      </c>
      <c r="AN35" s="32">
        <v>67</v>
      </c>
      <c r="AO35" s="33">
        <v>79</v>
      </c>
      <c r="AP35" s="33">
        <v>82</v>
      </c>
      <c r="AQ35" s="33">
        <v>91</v>
      </c>
      <c r="AR35" s="33">
        <v>77</v>
      </c>
      <c r="AS35" s="33">
        <v>97</v>
      </c>
      <c r="AT35" s="32">
        <v>76</v>
      </c>
      <c r="AU35" s="32">
        <v>84</v>
      </c>
      <c r="AV35" s="33">
        <v>73</v>
      </c>
      <c r="AW35" s="33">
        <v>82</v>
      </c>
      <c r="AX35" s="33">
        <v>82</v>
      </c>
      <c r="AY35" s="33">
        <v>80</v>
      </c>
      <c r="AZ35" s="16">
        <f t="shared" si="2"/>
        <v>13</v>
      </c>
      <c r="BA35" s="16">
        <f t="shared" si="1"/>
        <v>26.530612244897959</v>
      </c>
    </row>
    <row r="36" spans="1:53">
      <c r="A36" s="33">
        <v>2016010173</v>
      </c>
      <c r="B36" s="34" t="s">
        <v>346</v>
      </c>
      <c r="C36" s="32">
        <v>60</v>
      </c>
      <c r="D36" s="32">
        <v>78</v>
      </c>
      <c r="E36" s="32">
        <v>80</v>
      </c>
      <c r="F36" s="32">
        <v>80</v>
      </c>
      <c r="G36" s="32">
        <v>68</v>
      </c>
      <c r="H36" s="32">
        <v>61</v>
      </c>
      <c r="I36" s="33">
        <v>81</v>
      </c>
      <c r="J36" s="33">
        <v>68</v>
      </c>
      <c r="K36" s="33">
        <v>75</v>
      </c>
      <c r="L36" s="33">
        <v>87</v>
      </c>
      <c r="M36" s="33">
        <v>60</v>
      </c>
      <c r="N36" s="33">
        <v>60</v>
      </c>
      <c r="O36" s="33">
        <v>80</v>
      </c>
      <c r="P36" s="32">
        <v>74</v>
      </c>
      <c r="Q36" s="33">
        <v>60</v>
      </c>
      <c r="R36" s="33">
        <v>82</v>
      </c>
      <c r="S36" s="33">
        <v>69</v>
      </c>
      <c r="T36" s="33">
        <v>84</v>
      </c>
      <c r="U36" s="33">
        <v>66</v>
      </c>
      <c r="V36" s="33">
        <v>73</v>
      </c>
      <c r="W36" s="33">
        <v>83</v>
      </c>
      <c r="X36" s="33">
        <v>77</v>
      </c>
      <c r="Y36" s="33">
        <v>63</v>
      </c>
      <c r="Z36" s="33">
        <v>64</v>
      </c>
      <c r="AA36" s="33">
        <v>73</v>
      </c>
      <c r="AB36" s="33">
        <v>80</v>
      </c>
      <c r="AC36" s="32">
        <v>66</v>
      </c>
      <c r="AD36" s="32">
        <v>82</v>
      </c>
      <c r="AE36" s="33">
        <v>75</v>
      </c>
      <c r="AF36" s="33">
        <v>83</v>
      </c>
      <c r="AG36" s="33">
        <v>60</v>
      </c>
      <c r="AH36" s="32">
        <v>77</v>
      </c>
      <c r="AI36" s="32">
        <v>80</v>
      </c>
      <c r="AJ36" s="32">
        <v>74</v>
      </c>
      <c r="AK36" s="33">
        <v>75</v>
      </c>
      <c r="AL36" s="33">
        <v>60</v>
      </c>
      <c r="AM36" s="32">
        <v>75</v>
      </c>
      <c r="AN36" s="32">
        <v>65</v>
      </c>
      <c r="AO36" s="33">
        <v>79</v>
      </c>
      <c r="AP36" s="33">
        <v>78</v>
      </c>
      <c r="AQ36" s="33">
        <v>86</v>
      </c>
      <c r="AR36" s="33">
        <v>87</v>
      </c>
      <c r="AS36" s="33">
        <v>91</v>
      </c>
      <c r="AT36" s="32">
        <v>74</v>
      </c>
      <c r="AU36" s="32">
        <v>87</v>
      </c>
      <c r="AV36" s="33">
        <v>80</v>
      </c>
      <c r="AW36" s="33">
        <v>83</v>
      </c>
      <c r="AX36" s="33">
        <v>81</v>
      </c>
      <c r="AY36" s="33">
        <v>64</v>
      </c>
      <c r="AZ36" s="16">
        <f t="shared" si="2"/>
        <v>19</v>
      </c>
      <c r="BA36" s="16">
        <f t="shared" si="1"/>
        <v>38.775510204081634</v>
      </c>
    </row>
    <row r="37" spans="1:53">
      <c r="A37" s="33">
        <v>2016010174</v>
      </c>
      <c r="B37" s="34" t="s">
        <v>347</v>
      </c>
      <c r="C37" s="32">
        <v>68</v>
      </c>
      <c r="D37" s="32">
        <v>78</v>
      </c>
      <c r="E37" s="32">
        <v>82</v>
      </c>
      <c r="F37" s="32">
        <v>85</v>
      </c>
      <c r="G37" s="32">
        <v>80.73</v>
      </c>
      <c r="H37" s="32">
        <v>74</v>
      </c>
      <c r="I37" s="33">
        <v>86</v>
      </c>
      <c r="J37" s="33">
        <v>82</v>
      </c>
      <c r="K37" s="33">
        <v>85</v>
      </c>
      <c r="L37" s="33">
        <v>77</v>
      </c>
      <c r="M37" s="33">
        <v>82</v>
      </c>
      <c r="N37" s="33">
        <v>74</v>
      </c>
      <c r="O37" s="33">
        <v>87</v>
      </c>
      <c r="P37" s="32">
        <v>76</v>
      </c>
      <c r="Q37" s="33">
        <v>92</v>
      </c>
      <c r="R37" s="33">
        <v>80</v>
      </c>
      <c r="S37" s="33">
        <v>81</v>
      </c>
      <c r="T37" s="33">
        <v>82</v>
      </c>
      <c r="U37" s="33">
        <v>78</v>
      </c>
      <c r="V37" s="33">
        <v>86</v>
      </c>
      <c r="W37" s="33">
        <v>81</v>
      </c>
      <c r="X37" s="33">
        <v>84</v>
      </c>
      <c r="Y37" s="33">
        <v>80</v>
      </c>
      <c r="Z37" s="33">
        <v>83</v>
      </c>
      <c r="AA37" s="33">
        <v>97</v>
      </c>
      <c r="AB37" s="33">
        <v>87</v>
      </c>
      <c r="AC37" s="32">
        <v>91</v>
      </c>
      <c r="AD37" s="32">
        <v>85</v>
      </c>
      <c r="AE37" s="33">
        <v>85</v>
      </c>
      <c r="AF37" s="33">
        <v>84</v>
      </c>
      <c r="AG37" s="33">
        <v>64</v>
      </c>
      <c r="AH37" s="32">
        <v>81</v>
      </c>
      <c r="AI37" s="32">
        <v>90</v>
      </c>
      <c r="AJ37" s="32">
        <v>93</v>
      </c>
      <c r="AK37" s="33">
        <v>85</v>
      </c>
      <c r="AL37" s="33">
        <v>84</v>
      </c>
      <c r="AM37" s="32">
        <v>94</v>
      </c>
      <c r="AN37" s="32">
        <v>79</v>
      </c>
      <c r="AO37" s="33">
        <v>86</v>
      </c>
      <c r="AP37" s="33">
        <v>83</v>
      </c>
      <c r="AQ37" s="33">
        <v>90</v>
      </c>
      <c r="AR37" s="33">
        <v>88</v>
      </c>
      <c r="AS37" s="33">
        <v>87</v>
      </c>
      <c r="AT37" s="32">
        <v>77</v>
      </c>
      <c r="AU37" s="32">
        <v>92</v>
      </c>
      <c r="AV37" s="33">
        <v>74</v>
      </c>
      <c r="AW37" s="33">
        <v>90</v>
      </c>
      <c r="AX37" s="33">
        <v>86</v>
      </c>
      <c r="AY37" s="33">
        <v>88</v>
      </c>
      <c r="AZ37" s="16">
        <f t="shared" si="2"/>
        <v>38</v>
      </c>
      <c r="BA37" s="16">
        <f t="shared" si="1"/>
        <v>77.551020408163268</v>
      </c>
    </row>
    <row r="38" spans="1:53">
      <c r="A38" s="33">
        <v>2016010175</v>
      </c>
      <c r="B38" s="34" t="s">
        <v>348</v>
      </c>
      <c r="C38" s="32">
        <v>62</v>
      </c>
      <c r="D38" s="33">
        <v>60</v>
      </c>
      <c r="E38" s="32">
        <v>81</v>
      </c>
      <c r="F38" s="32">
        <v>80</v>
      </c>
      <c r="G38" s="32">
        <v>69.3</v>
      </c>
      <c r="H38" s="32">
        <v>64</v>
      </c>
      <c r="I38" s="33">
        <v>72</v>
      </c>
      <c r="J38" s="33">
        <v>65</v>
      </c>
      <c r="K38" s="33">
        <v>46</v>
      </c>
      <c r="L38" s="33">
        <v>90</v>
      </c>
      <c r="M38" s="33">
        <v>68</v>
      </c>
      <c r="N38" s="33">
        <v>74</v>
      </c>
      <c r="O38" s="33">
        <v>80</v>
      </c>
      <c r="P38" s="32">
        <v>62</v>
      </c>
      <c r="Q38" s="33">
        <v>82</v>
      </c>
      <c r="R38" s="33">
        <v>92</v>
      </c>
      <c r="S38" s="33">
        <v>63</v>
      </c>
      <c r="T38" s="33">
        <v>86</v>
      </c>
      <c r="U38" s="33">
        <v>73</v>
      </c>
      <c r="V38" s="33">
        <v>75</v>
      </c>
      <c r="W38" s="33">
        <v>85</v>
      </c>
      <c r="X38" s="33">
        <v>81</v>
      </c>
      <c r="Y38" s="33">
        <v>60</v>
      </c>
      <c r="Z38" s="33">
        <v>61</v>
      </c>
      <c r="AA38" s="33">
        <v>73</v>
      </c>
      <c r="AB38" s="33">
        <v>85</v>
      </c>
      <c r="AC38" s="32">
        <v>60</v>
      </c>
      <c r="AD38" s="32">
        <v>82</v>
      </c>
      <c r="AE38" s="33">
        <v>75</v>
      </c>
      <c r="AF38" s="33">
        <v>83</v>
      </c>
      <c r="AG38" s="33">
        <v>60</v>
      </c>
      <c r="AH38" s="32">
        <v>72</v>
      </c>
      <c r="AI38" s="32">
        <v>83</v>
      </c>
      <c r="AJ38" s="32">
        <v>77</v>
      </c>
      <c r="AK38" s="33">
        <v>75</v>
      </c>
      <c r="AL38" s="33">
        <v>75</v>
      </c>
      <c r="AM38" s="32">
        <v>74</v>
      </c>
      <c r="AN38" s="32">
        <v>61</v>
      </c>
      <c r="AO38" s="33">
        <v>70</v>
      </c>
      <c r="AP38" s="33">
        <v>89</v>
      </c>
      <c r="AQ38" s="33">
        <v>86</v>
      </c>
      <c r="AR38" s="33">
        <v>66</v>
      </c>
      <c r="AS38" s="33">
        <v>85</v>
      </c>
      <c r="AT38" s="32">
        <v>79</v>
      </c>
      <c r="AU38" s="32">
        <v>88</v>
      </c>
      <c r="AV38" s="33">
        <v>63</v>
      </c>
      <c r="AW38" s="33">
        <v>89</v>
      </c>
      <c r="AX38" s="33">
        <v>79</v>
      </c>
      <c r="AY38" s="33">
        <v>72</v>
      </c>
      <c r="AZ38" s="16">
        <f t="shared" si="2"/>
        <v>18</v>
      </c>
      <c r="BA38" s="16">
        <f t="shared" si="1"/>
        <v>36.734693877551024</v>
      </c>
    </row>
    <row r="39" spans="1:53">
      <c r="A39" s="33">
        <v>2016010176</v>
      </c>
      <c r="B39" s="34" t="s">
        <v>349</v>
      </c>
      <c r="C39" s="32">
        <v>61</v>
      </c>
      <c r="D39" s="32">
        <v>82</v>
      </c>
      <c r="E39" s="32">
        <v>77</v>
      </c>
      <c r="F39" s="32">
        <v>82</v>
      </c>
      <c r="G39" s="32">
        <v>76.2</v>
      </c>
      <c r="H39" s="32">
        <v>70</v>
      </c>
      <c r="I39" s="33">
        <v>78</v>
      </c>
      <c r="J39" s="33">
        <v>62</v>
      </c>
      <c r="K39" s="33">
        <v>63</v>
      </c>
      <c r="L39" s="33">
        <v>77</v>
      </c>
      <c r="M39" s="33">
        <v>66</v>
      </c>
      <c r="N39" s="33">
        <v>60</v>
      </c>
      <c r="O39" s="33">
        <v>82</v>
      </c>
      <c r="P39" s="32">
        <v>63</v>
      </c>
      <c r="Q39" s="33">
        <v>64</v>
      </c>
      <c r="R39" s="33">
        <v>81</v>
      </c>
      <c r="S39" s="33">
        <v>74</v>
      </c>
      <c r="T39" s="33">
        <v>82</v>
      </c>
      <c r="U39" s="33">
        <v>66</v>
      </c>
      <c r="V39" s="33">
        <v>65</v>
      </c>
      <c r="W39" s="33">
        <v>90</v>
      </c>
      <c r="X39" s="33">
        <v>75</v>
      </c>
      <c r="Y39" s="33">
        <v>60</v>
      </c>
      <c r="Z39" s="33">
        <v>67</v>
      </c>
      <c r="AA39" s="33">
        <v>83</v>
      </c>
      <c r="AB39" s="33">
        <v>76</v>
      </c>
      <c r="AC39" s="32">
        <v>55</v>
      </c>
      <c r="AD39" s="32">
        <v>85</v>
      </c>
      <c r="AE39" s="33">
        <v>72</v>
      </c>
      <c r="AF39" s="33">
        <v>83</v>
      </c>
      <c r="AG39" s="33">
        <v>43</v>
      </c>
      <c r="AH39" s="32">
        <v>79</v>
      </c>
      <c r="AI39" s="32">
        <v>70</v>
      </c>
      <c r="AJ39" s="32">
        <v>86</v>
      </c>
      <c r="AK39" s="33">
        <v>72</v>
      </c>
      <c r="AL39" s="33">
        <v>60</v>
      </c>
      <c r="AM39" s="33">
        <v>60</v>
      </c>
      <c r="AN39" s="32">
        <v>64</v>
      </c>
      <c r="AO39" s="33">
        <v>81</v>
      </c>
      <c r="AP39" s="33">
        <v>91</v>
      </c>
      <c r="AQ39" s="33">
        <v>92</v>
      </c>
      <c r="AR39" s="33">
        <v>83</v>
      </c>
      <c r="AS39" s="33">
        <v>89</v>
      </c>
      <c r="AT39" s="32">
        <v>64</v>
      </c>
      <c r="AU39" s="32">
        <v>88</v>
      </c>
      <c r="AV39" s="33">
        <v>63</v>
      </c>
      <c r="AW39" s="33">
        <v>70</v>
      </c>
      <c r="AX39" s="33">
        <v>85</v>
      </c>
      <c r="AY39" s="33">
        <v>83</v>
      </c>
      <c r="AZ39" s="16">
        <f t="shared" si="2"/>
        <v>18</v>
      </c>
      <c r="BA39" s="16">
        <f t="shared" si="1"/>
        <v>36.734693877551024</v>
      </c>
    </row>
    <row r="40" spans="1:53">
      <c r="A40" s="33">
        <v>2016010177</v>
      </c>
      <c r="B40" s="34" t="s">
        <v>350</v>
      </c>
      <c r="C40" s="32">
        <v>57</v>
      </c>
      <c r="D40" s="32">
        <v>87</v>
      </c>
      <c r="E40" s="32">
        <v>87</v>
      </c>
      <c r="F40" s="32">
        <v>81</v>
      </c>
      <c r="G40" s="32">
        <v>77</v>
      </c>
      <c r="H40" s="32">
        <v>63</v>
      </c>
      <c r="I40" s="33">
        <v>78</v>
      </c>
      <c r="J40" s="33">
        <v>70</v>
      </c>
      <c r="K40" s="33">
        <v>60</v>
      </c>
      <c r="L40" s="33">
        <v>83</v>
      </c>
      <c r="M40" s="33">
        <v>60</v>
      </c>
      <c r="N40" s="33">
        <v>70</v>
      </c>
      <c r="O40" s="33">
        <v>80</v>
      </c>
      <c r="P40" s="32">
        <v>68</v>
      </c>
      <c r="Q40" s="33">
        <v>67</v>
      </c>
      <c r="R40" s="33">
        <v>78</v>
      </c>
      <c r="S40" s="33">
        <v>84</v>
      </c>
      <c r="T40" s="33">
        <v>84</v>
      </c>
      <c r="U40" s="33">
        <v>63</v>
      </c>
      <c r="V40" s="33">
        <v>80</v>
      </c>
      <c r="W40" s="33">
        <v>76</v>
      </c>
      <c r="X40" s="33">
        <v>74</v>
      </c>
      <c r="Y40" s="33">
        <v>72</v>
      </c>
      <c r="Z40" s="33">
        <v>60</v>
      </c>
      <c r="AA40" s="33">
        <v>84</v>
      </c>
      <c r="AB40" s="33">
        <v>82</v>
      </c>
      <c r="AC40" s="32">
        <v>72</v>
      </c>
      <c r="AD40" s="32">
        <v>86</v>
      </c>
      <c r="AE40" s="33">
        <v>76</v>
      </c>
      <c r="AF40" s="33">
        <v>86</v>
      </c>
      <c r="AG40" s="33">
        <v>60</v>
      </c>
      <c r="AH40" s="32">
        <v>81</v>
      </c>
      <c r="AI40" s="32">
        <v>86</v>
      </c>
      <c r="AJ40" s="32">
        <v>89</v>
      </c>
      <c r="AK40" s="33">
        <v>76</v>
      </c>
      <c r="AL40" s="33">
        <v>72</v>
      </c>
      <c r="AM40" s="32">
        <v>82</v>
      </c>
      <c r="AN40" s="32">
        <v>76</v>
      </c>
      <c r="AO40" s="33">
        <v>85</v>
      </c>
      <c r="AP40" s="33">
        <v>93</v>
      </c>
      <c r="AQ40" s="33">
        <v>93</v>
      </c>
      <c r="AR40" s="33">
        <v>81</v>
      </c>
      <c r="AS40" s="33">
        <v>90</v>
      </c>
      <c r="AT40" s="32">
        <v>81</v>
      </c>
      <c r="AU40" s="32">
        <v>94</v>
      </c>
      <c r="AV40" s="33">
        <v>76</v>
      </c>
      <c r="AW40" s="33">
        <v>81</v>
      </c>
      <c r="AX40" s="33">
        <v>94</v>
      </c>
      <c r="AY40" s="33">
        <v>81</v>
      </c>
      <c r="AZ40" s="16">
        <f t="shared" si="2"/>
        <v>26</v>
      </c>
      <c r="BA40" s="16">
        <f t="shared" si="1"/>
        <v>53.061224489795919</v>
      </c>
    </row>
    <row r="41" spans="1:53">
      <c r="A41" s="33">
        <v>2016010178</v>
      </c>
      <c r="B41" s="34" t="s">
        <v>351</v>
      </c>
      <c r="C41" s="32">
        <v>55</v>
      </c>
      <c r="D41" s="33">
        <v>60</v>
      </c>
      <c r="E41" s="32">
        <v>80</v>
      </c>
      <c r="F41" s="32">
        <v>75</v>
      </c>
      <c r="G41" s="32">
        <v>70.400000000000006</v>
      </c>
      <c r="H41" s="32">
        <v>73</v>
      </c>
      <c r="I41" s="33">
        <v>72</v>
      </c>
      <c r="J41" s="33">
        <v>71</v>
      </c>
      <c r="K41" s="33">
        <v>62</v>
      </c>
      <c r="L41" s="33">
        <v>80</v>
      </c>
      <c r="M41" s="33">
        <v>60</v>
      </c>
      <c r="N41" s="33">
        <v>45</v>
      </c>
      <c r="O41" s="33">
        <v>81</v>
      </c>
      <c r="P41" s="32">
        <v>60</v>
      </c>
      <c r="Q41" s="33">
        <v>64</v>
      </c>
      <c r="R41" s="33">
        <v>80</v>
      </c>
      <c r="S41" s="33">
        <v>67</v>
      </c>
      <c r="T41" s="33">
        <v>83</v>
      </c>
      <c r="U41" s="33">
        <v>64</v>
      </c>
      <c r="V41" s="33">
        <v>61</v>
      </c>
      <c r="W41" s="33">
        <v>79</v>
      </c>
      <c r="X41" s="33">
        <v>84</v>
      </c>
      <c r="Y41" s="33">
        <v>62</v>
      </c>
      <c r="Z41" s="33">
        <v>68</v>
      </c>
      <c r="AA41" s="33">
        <v>78</v>
      </c>
      <c r="AB41" s="33">
        <v>76</v>
      </c>
      <c r="AC41" s="32">
        <v>74</v>
      </c>
      <c r="AD41" s="32">
        <v>81</v>
      </c>
      <c r="AE41" s="33">
        <v>70</v>
      </c>
      <c r="AF41" s="33">
        <v>86</v>
      </c>
      <c r="AG41" s="33">
        <v>60</v>
      </c>
      <c r="AH41" s="32">
        <v>81</v>
      </c>
      <c r="AI41" s="32">
        <v>71</v>
      </c>
      <c r="AJ41" s="32">
        <v>85</v>
      </c>
      <c r="AK41" s="33">
        <v>70</v>
      </c>
      <c r="AL41" s="33">
        <v>77</v>
      </c>
      <c r="AM41" s="32">
        <v>82</v>
      </c>
      <c r="AN41" s="32">
        <v>81</v>
      </c>
      <c r="AO41" s="33">
        <v>82</v>
      </c>
      <c r="AP41" s="33">
        <v>79</v>
      </c>
      <c r="AQ41" s="33">
        <v>82</v>
      </c>
      <c r="AR41" s="33">
        <v>78</v>
      </c>
      <c r="AS41" s="33">
        <v>86</v>
      </c>
      <c r="AT41" s="32">
        <v>62</v>
      </c>
      <c r="AU41" s="32">
        <v>88</v>
      </c>
      <c r="AV41" s="33">
        <v>83</v>
      </c>
      <c r="AW41" s="33">
        <v>85</v>
      </c>
      <c r="AX41" s="33">
        <v>80</v>
      </c>
      <c r="AY41" s="33">
        <v>83</v>
      </c>
      <c r="AZ41" s="16">
        <f t="shared" si="2"/>
        <v>20</v>
      </c>
      <c r="BA41" s="16">
        <f t="shared" si="1"/>
        <v>40.816326530612244</v>
      </c>
    </row>
    <row r="42" spans="1:53">
      <c r="A42" s="33">
        <v>2016010179</v>
      </c>
      <c r="B42" s="34" t="s">
        <v>352</v>
      </c>
      <c r="C42" s="32">
        <v>75</v>
      </c>
      <c r="D42" s="32">
        <v>67</v>
      </c>
      <c r="E42" s="32">
        <v>83</v>
      </c>
      <c r="F42" s="32">
        <v>86</v>
      </c>
      <c r="G42" s="32">
        <v>83.45</v>
      </c>
      <c r="H42" s="32">
        <v>78</v>
      </c>
      <c r="I42" s="33">
        <v>80</v>
      </c>
      <c r="J42" s="33">
        <v>88</v>
      </c>
      <c r="K42" s="33">
        <v>76</v>
      </c>
      <c r="L42" s="33">
        <v>86</v>
      </c>
      <c r="M42" s="33">
        <v>78</v>
      </c>
      <c r="N42" s="33">
        <v>72</v>
      </c>
      <c r="O42" s="33">
        <v>73</v>
      </c>
      <c r="P42" s="32">
        <v>62</v>
      </c>
      <c r="Q42" s="33">
        <v>70</v>
      </c>
      <c r="R42" s="33">
        <v>88</v>
      </c>
      <c r="S42" s="33">
        <v>64</v>
      </c>
      <c r="T42" s="33">
        <v>84</v>
      </c>
      <c r="U42" s="33">
        <v>72</v>
      </c>
      <c r="V42" s="33">
        <v>62</v>
      </c>
      <c r="W42" s="33">
        <v>90</v>
      </c>
      <c r="X42" s="33">
        <v>75</v>
      </c>
      <c r="Y42" s="33">
        <v>94</v>
      </c>
      <c r="Z42" s="33">
        <v>70</v>
      </c>
      <c r="AA42" s="33">
        <v>76</v>
      </c>
      <c r="AB42" s="33">
        <v>77</v>
      </c>
      <c r="AC42" s="32">
        <v>61</v>
      </c>
      <c r="AD42" s="32">
        <v>84</v>
      </c>
      <c r="AE42" s="33">
        <v>75</v>
      </c>
      <c r="AF42" s="33">
        <v>85</v>
      </c>
      <c r="AG42" s="33">
        <v>67</v>
      </c>
      <c r="AH42" s="32">
        <v>84</v>
      </c>
      <c r="AI42" s="32">
        <v>86</v>
      </c>
      <c r="AJ42" s="32">
        <v>79</v>
      </c>
      <c r="AK42" s="33">
        <v>75</v>
      </c>
      <c r="AL42" s="33">
        <v>60</v>
      </c>
      <c r="AM42" s="32">
        <v>78</v>
      </c>
      <c r="AN42" s="32">
        <v>88</v>
      </c>
      <c r="AO42" s="33">
        <v>83</v>
      </c>
      <c r="AP42" s="33">
        <v>86</v>
      </c>
      <c r="AQ42" s="33">
        <v>87</v>
      </c>
      <c r="AR42" s="33">
        <v>86</v>
      </c>
      <c r="AS42" s="33">
        <v>93</v>
      </c>
      <c r="AT42" s="32">
        <v>76</v>
      </c>
      <c r="AU42" s="32">
        <v>86</v>
      </c>
      <c r="AV42" s="33">
        <v>82</v>
      </c>
      <c r="AW42" s="33">
        <v>83</v>
      </c>
      <c r="AX42" s="33">
        <v>93</v>
      </c>
      <c r="AY42" s="33">
        <v>82</v>
      </c>
      <c r="AZ42" s="16">
        <f t="shared" si="2"/>
        <v>25</v>
      </c>
      <c r="BA42" s="16">
        <f t="shared" si="1"/>
        <v>51.020408163265309</v>
      </c>
    </row>
    <row r="43" spans="1:53">
      <c r="A43" s="33">
        <v>2016010180</v>
      </c>
      <c r="B43" s="34" t="s">
        <v>353</v>
      </c>
      <c r="C43" s="32">
        <v>60</v>
      </c>
      <c r="D43" s="33">
        <v>60</v>
      </c>
      <c r="E43" s="32">
        <v>87</v>
      </c>
      <c r="F43" s="32">
        <v>82</v>
      </c>
      <c r="G43" s="32">
        <v>72.900000000000006</v>
      </c>
      <c r="H43" s="32">
        <v>62</v>
      </c>
      <c r="I43" s="33">
        <v>75</v>
      </c>
      <c r="J43" s="33">
        <v>62</v>
      </c>
      <c r="K43" s="33">
        <v>56</v>
      </c>
      <c r="L43" s="33">
        <v>82</v>
      </c>
      <c r="M43" s="33">
        <v>66</v>
      </c>
      <c r="N43" s="33">
        <v>70</v>
      </c>
      <c r="O43" s="33">
        <v>86</v>
      </c>
      <c r="P43" s="32">
        <v>64</v>
      </c>
      <c r="Q43" s="33">
        <v>61</v>
      </c>
      <c r="R43" s="33">
        <v>89</v>
      </c>
      <c r="S43" s="33">
        <v>85</v>
      </c>
      <c r="T43" s="33">
        <v>79</v>
      </c>
      <c r="U43" s="33">
        <v>65</v>
      </c>
      <c r="V43" s="33">
        <v>70</v>
      </c>
      <c r="W43" s="33">
        <v>87</v>
      </c>
      <c r="X43" s="33">
        <v>80</v>
      </c>
      <c r="Y43" s="33">
        <v>65</v>
      </c>
      <c r="Z43" s="33">
        <v>67</v>
      </c>
      <c r="AA43" s="33">
        <v>73</v>
      </c>
      <c r="AB43" s="33">
        <v>78</v>
      </c>
      <c r="AC43" s="32">
        <v>68</v>
      </c>
      <c r="AD43" s="32">
        <v>82</v>
      </c>
      <c r="AE43" s="33">
        <v>80</v>
      </c>
      <c r="AF43" s="33">
        <v>83</v>
      </c>
      <c r="AG43" s="33">
        <v>60</v>
      </c>
      <c r="AH43" s="32">
        <v>78</v>
      </c>
      <c r="AI43" s="32">
        <v>75</v>
      </c>
      <c r="AJ43" s="32">
        <v>83</v>
      </c>
      <c r="AK43" s="33">
        <v>80</v>
      </c>
      <c r="AL43" s="33">
        <v>64</v>
      </c>
      <c r="AM43" s="32">
        <v>73</v>
      </c>
      <c r="AN43" s="32">
        <v>85</v>
      </c>
      <c r="AO43" s="33">
        <v>81</v>
      </c>
      <c r="AP43" s="33">
        <v>82</v>
      </c>
      <c r="AQ43" s="33">
        <v>79</v>
      </c>
      <c r="AR43" s="33">
        <v>80</v>
      </c>
      <c r="AS43" s="33">
        <v>96</v>
      </c>
      <c r="AT43" s="32">
        <v>60</v>
      </c>
      <c r="AU43" s="32">
        <v>65</v>
      </c>
      <c r="AV43" s="33">
        <v>75</v>
      </c>
      <c r="AW43" s="33">
        <v>78</v>
      </c>
      <c r="AX43" s="33">
        <v>89</v>
      </c>
      <c r="AY43" s="33">
        <v>80</v>
      </c>
      <c r="AZ43" s="16">
        <f t="shared" si="2"/>
        <v>20</v>
      </c>
      <c r="BA43" s="16">
        <f t="shared" si="1"/>
        <v>40.816326530612244</v>
      </c>
    </row>
    <row r="44" spans="1:53">
      <c r="A44" s="33">
        <v>2016010181</v>
      </c>
      <c r="B44" s="34" t="s">
        <v>354</v>
      </c>
      <c r="C44" s="32">
        <v>52</v>
      </c>
      <c r="D44" s="32">
        <v>59</v>
      </c>
      <c r="E44" s="32">
        <v>76</v>
      </c>
      <c r="F44" s="32">
        <v>83</v>
      </c>
      <c r="G44" s="32">
        <v>72</v>
      </c>
      <c r="H44" s="32">
        <v>65</v>
      </c>
      <c r="I44" s="33">
        <v>73</v>
      </c>
      <c r="J44" s="33">
        <v>67</v>
      </c>
      <c r="K44" s="33">
        <v>60</v>
      </c>
      <c r="L44" s="33">
        <v>83</v>
      </c>
      <c r="M44" s="33">
        <v>63</v>
      </c>
      <c r="N44" s="33">
        <v>57</v>
      </c>
      <c r="O44" s="33">
        <v>78</v>
      </c>
      <c r="P44" s="32">
        <v>63</v>
      </c>
      <c r="Q44" s="33">
        <v>61</v>
      </c>
      <c r="R44" s="33">
        <v>83</v>
      </c>
      <c r="S44" s="33">
        <v>82</v>
      </c>
      <c r="T44" s="33">
        <v>82</v>
      </c>
      <c r="U44" s="33">
        <v>64</v>
      </c>
      <c r="V44" s="33">
        <v>83</v>
      </c>
      <c r="W44" s="33">
        <v>80</v>
      </c>
      <c r="X44" s="33">
        <v>75</v>
      </c>
      <c r="Y44" s="33">
        <v>60</v>
      </c>
      <c r="Z44" s="33">
        <v>65</v>
      </c>
      <c r="AA44" s="33">
        <v>74</v>
      </c>
      <c r="AB44" s="33">
        <v>72</v>
      </c>
      <c r="AC44" s="32">
        <v>69</v>
      </c>
      <c r="AD44" s="32">
        <v>79</v>
      </c>
      <c r="AE44" s="33">
        <v>72</v>
      </c>
      <c r="AF44" s="33">
        <v>83</v>
      </c>
      <c r="AG44" s="33">
        <v>66</v>
      </c>
      <c r="AH44" s="32">
        <v>81</v>
      </c>
      <c r="AI44" s="32">
        <v>78</v>
      </c>
      <c r="AJ44" s="32">
        <v>82</v>
      </c>
      <c r="AK44" s="33">
        <v>72</v>
      </c>
      <c r="AL44" s="33">
        <v>69</v>
      </c>
      <c r="AM44" s="32">
        <v>77</v>
      </c>
      <c r="AN44" s="32">
        <v>75</v>
      </c>
      <c r="AO44" s="33">
        <v>74</v>
      </c>
      <c r="AP44" s="33">
        <v>73</v>
      </c>
      <c r="AQ44" s="33">
        <v>85</v>
      </c>
      <c r="AR44" s="33">
        <v>72</v>
      </c>
      <c r="AS44" s="33">
        <v>96</v>
      </c>
      <c r="AT44" s="32">
        <v>75</v>
      </c>
      <c r="AU44" s="32">
        <v>77</v>
      </c>
      <c r="AV44" s="33">
        <v>76</v>
      </c>
      <c r="AW44" s="33">
        <v>81</v>
      </c>
      <c r="AX44" s="33">
        <v>80</v>
      </c>
      <c r="AY44" s="33">
        <v>74</v>
      </c>
      <c r="AZ44" s="16">
        <f t="shared" si="2"/>
        <v>14</v>
      </c>
      <c r="BA44" s="16">
        <f t="shared" si="1"/>
        <v>28.571428571428569</v>
      </c>
    </row>
    <row r="45" spans="1:53">
      <c r="A45" s="33">
        <v>2016010183</v>
      </c>
      <c r="B45" s="34" t="s">
        <v>355</v>
      </c>
      <c r="C45" s="32">
        <v>68</v>
      </c>
      <c r="D45" s="32">
        <v>63</v>
      </c>
      <c r="E45" s="32">
        <v>86</v>
      </c>
      <c r="F45" s="32">
        <v>83</v>
      </c>
      <c r="G45" s="32">
        <v>76.400000000000006</v>
      </c>
      <c r="H45" s="32">
        <v>61</v>
      </c>
      <c r="I45" s="33">
        <v>81</v>
      </c>
      <c r="J45" s="33">
        <v>67</v>
      </c>
      <c r="K45" s="33">
        <v>50</v>
      </c>
      <c r="L45" s="33">
        <v>84</v>
      </c>
      <c r="M45" s="33">
        <v>64</v>
      </c>
      <c r="N45" s="33">
        <v>63</v>
      </c>
      <c r="O45" s="33">
        <v>84</v>
      </c>
      <c r="P45" s="32">
        <v>78</v>
      </c>
      <c r="Q45" s="33">
        <v>71</v>
      </c>
      <c r="R45" s="33">
        <v>82</v>
      </c>
      <c r="S45" s="33">
        <v>53</v>
      </c>
      <c r="T45" s="33">
        <v>85</v>
      </c>
      <c r="U45" s="33">
        <v>70</v>
      </c>
      <c r="V45" s="33">
        <v>62</v>
      </c>
      <c r="W45" s="33">
        <v>66</v>
      </c>
      <c r="X45" s="33">
        <v>85</v>
      </c>
      <c r="Y45" s="33">
        <v>66</v>
      </c>
      <c r="Z45" s="33">
        <v>86</v>
      </c>
      <c r="AA45" s="33">
        <v>92</v>
      </c>
      <c r="AB45" s="33">
        <v>81</v>
      </c>
      <c r="AC45" s="32">
        <v>54</v>
      </c>
      <c r="AD45" s="32">
        <v>85</v>
      </c>
      <c r="AE45" s="33">
        <v>81</v>
      </c>
      <c r="AF45" s="33">
        <v>82</v>
      </c>
      <c r="AG45" s="33">
        <v>62</v>
      </c>
      <c r="AH45" s="32">
        <v>81</v>
      </c>
      <c r="AI45" s="32">
        <v>90</v>
      </c>
      <c r="AJ45" s="32">
        <v>90</v>
      </c>
      <c r="AK45" s="33">
        <v>81</v>
      </c>
      <c r="AL45" s="33">
        <v>70</v>
      </c>
      <c r="AM45" s="32">
        <v>86</v>
      </c>
      <c r="AN45" s="32">
        <v>87</v>
      </c>
      <c r="AO45" s="33">
        <v>82</v>
      </c>
      <c r="AP45" s="33">
        <v>92</v>
      </c>
      <c r="AQ45" s="33">
        <v>88</v>
      </c>
      <c r="AR45" s="33">
        <v>82</v>
      </c>
      <c r="AS45" s="33">
        <v>86</v>
      </c>
      <c r="AT45" s="32">
        <v>88</v>
      </c>
      <c r="AU45" s="32">
        <v>86</v>
      </c>
      <c r="AV45" s="33">
        <v>92</v>
      </c>
      <c r="AW45" s="33">
        <v>89</v>
      </c>
      <c r="AX45" s="33">
        <v>89</v>
      </c>
      <c r="AY45" s="33">
        <v>90</v>
      </c>
      <c r="AZ45" s="16">
        <f t="shared" si="2"/>
        <v>31</v>
      </c>
      <c r="BA45" s="16">
        <f t="shared" si="1"/>
        <v>63.265306122448983</v>
      </c>
    </row>
    <row r="46" spans="1:53">
      <c r="A46" s="33">
        <v>2016010184</v>
      </c>
      <c r="B46" s="34" t="s">
        <v>356</v>
      </c>
      <c r="C46" s="32">
        <v>39</v>
      </c>
      <c r="D46" s="32">
        <v>64</v>
      </c>
      <c r="E46" s="32">
        <v>76</v>
      </c>
      <c r="F46" s="32">
        <v>80</v>
      </c>
      <c r="G46" s="32">
        <v>68.73</v>
      </c>
      <c r="H46" s="32">
        <v>61</v>
      </c>
      <c r="I46" s="33">
        <v>75</v>
      </c>
      <c r="J46" s="33">
        <v>48</v>
      </c>
      <c r="K46" s="33">
        <v>45</v>
      </c>
      <c r="L46" s="33">
        <v>84</v>
      </c>
      <c r="M46" s="33">
        <v>50</v>
      </c>
      <c r="N46" s="33">
        <v>72</v>
      </c>
      <c r="O46" s="33">
        <v>82</v>
      </c>
      <c r="P46" s="32">
        <v>68</v>
      </c>
      <c r="Q46" s="33">
        <v>60</v>
      </c>
      <c r="R46" s="33">
        <v>80</v>
      </c>
      <c r="S46" s="33">
        <v>66</v>
      </c>
      <c r="T46" s="33">
        <v>84</v>
      </c>
      <c r="U46" s="33">
        <v>33</v>
      </c>
      <c r="V46" s="33">
        <v>44</v>
      </c>
      <c r="W46" s="33">
        <v>85</v>
      </c>
      <c r="X46" s="33">
        <v>72</v>
      </c>
      <c r="Y46" s="33">
        <v>60</v>
      </c>
      <c r="Z46" s="33">
        <v>57</v>
      </c>
      <c r="AA46" s="33">
        <v>73</v>
      </c>
      <c r="AB46" s="33">
        <v>74</v>
      </c>
      <c r="AC46" s="32">
        <v>54</v>
      </c>
      <c r="AD46" s="32">
        <v>86</v>
      </c>
      <c r="AE46" s="33">
        <v>75</v>
      </c>
      <c r="AF46" s="33">
        <v>79</v>
      </c>
      <c r="AG46" s="33">
        <v>50</v>
      </c>
      <c r="AH46" s="32">
        <v>72</v>
      </c>
      <c r="AI46" s="32">
        <v>74</v>
      </c>
      <c r="AJ46" s="32">
        <v>78</v>
      </c>
      <c r="AK46" s="33">
        <v>75</v>
      </c>
      <c r="AL46" s="33">
        <v>63</v>
      </c>
      <c r="AM46" s="32">
        <v>60</v>
      </c>
      <c r="AN46" s="32">
        <v>76</v>
      </c>
      <c r="AO46" s="33">
        <v>82</v>
      </c>
      <c r="AP46" s="33">
        <v>81</v>
      </c>
      <c r="AQ46" s="33">
        <v>89</v>
      </c>
      <c r="AR46" s="33">
        <v>86</v>
      </c>
      <c r="AS46" s="33">
        <v>87</v>
      </c>
      <c r="AT46" s="32">
        <v>75</v>
      </c>
      <c r="AU46" s="32">
        <v>70</v>
      </c>
      <c r="AV46" s="33">
        <v>75</v>
      </c>
      <c r="AW46" s="33">
        <v>87</v>
      </c>
      <c r="AX46" s="33">
        <v>77</v>
      </c>
      <c r="AY46" s="33">
        <v>68</v>
      </c>
      <c r="AZ46" s="16">
        <f t="shared" si="2"/>
        <v>13</v>
      </c>
      <c r="BA46" s="16">
        <f t="shared" si="1"/>
        <v>26.530612244897959</v>
      </c>
    </row>
    <row r="47" spans="1:53">
      <c r="A47" s="33">
        <v>2016010185</v>
      </c>
      <c r="B47" s="34" t="s">
        <v>357</v>
      </c>
      <c r="C47" s="32">
        <v>68</v>
      </c>
      <c r="D47" s="32">
        <v>80</v>
      </c>
      <c r="E47" s="32">
        <v>78</v>
      </c>
      <c r="F47" s="32">
        <v>74</v>
      </c>
      <c r="G47" s="32">
        <v>74.2</v>
      </c>
      <c r="H47" s="32">
        <v>72</v>
      </c>
      <c r="I47" s="33">
        <v>79</v>
      </c>
      <c r="J47" s="33">
        <v>74</v>
      </c>
      <c r="K47" s="33">
        <v>71</v>
      </c>
      <c r="L47" s="33">
        <v>78</v>
      </c>
      <c r="M47" s="33">
        <v>75</v>
      </c>
      <c r="N47" s="33">
        <v>60</v>
      </c>
      <c r="O47" s="33">
        <v>80</v>
      </c>
      <c r="P47" s="32">
        <v>73</v>
      </c>
      <c r="Q47" s="33">
        <v>72</v>
      </c>
      <c r="R47" s="33">
        <v>81</v>
      </c>
      <c r="S47" s="33">
        <v>48</v>
      </c>
      <c r="T47" s="33">
        <v>86</v>
      </c>
      <c r="U47" s="33">
        <v>76</v>
      </c>
      <c r="V47" s="33">
        <v>46</v>
      </c>
      <c r="W47" s="33">
        <v>85</v>
      </c>
      <c r="X47" s="33">
        <v>80</v>
      </c>
      <c r="Y47" s="33">
        <v>60</v>
      </c>
      <c r="Z47" s="33">
        <v>60</v>
      </c>
      <c r="AA47" s="33">
        <v>73</v>
      </c>
      <c r="AB47" s="33">
        <v>81</v>
      </c>
      <c r="AC47" s="32">
        <v>36</v>
      </c>
      <c r="AD47" s="32">
        <v>86</v>
      </c>
      <c r="AE47" s="33">
        <v>75</v>
      </c>
      <c r="AF47" s="33">
        <v>83</v>
      </c>
      <c r="AG47" s="33">
        <v>42</v>
      </c>
      <c r="AH47" s="32">
        <v>77</v>
      </c>
      <c r="AI47" s="32">
        <v>71</v>
      </c>
      <c r="AJ47" s="32">
        <v>89</v>
      </c>
      <c r="AK47" s="33">
        <v>75</v>
      </c>
      <c r="AL47" s="33">
        <v>60</v>
      </c>
      <c r="AM47" s="32">
        <v>61</v>
      </c>
      <c r="AN47" s="32">
        <v>62</v>
      </c>
      <c r="AO47" s="33">
        <v>83</v>
      </c>
      <c r="AP47" s="33">
        <v>79</v>
      </c>
      <c r="AQ47" s="33">
        <v>83</v>
      </c>
      <c r="AR47" s="33">
        <v>86</v>
      </c>
      <c r="AS47" s="33">
        <v>88</v>
      </c>
      <c r="AT47" s="32">
        <v>80</v>
      </c>
      <c r="AU47" s="32">
        <v>87</v>
      </c>
      <c r="AV47" s="33">
        <v>84</v>
      </c>
      <c r="AW47" s="33">
        <v>74</v>
      </c>
      <c r="AX47" s="33">
        <v>84</v>
      </c>
      <c r="AY47" s="33">
        <v>64</v>
      </c>
      <c r="AZ47" s="16">
        <f t="shared" si="2"/>
        <v>18</v>
      </c>
      <c r="BA47" s="16">
        <f t="shared" si="1"/>
        <v>36.734693877551024</v>
      </c>
    </row>
    <row r="48" spans="1:53">
      <c r="A48" s="33">
        <v>2016010186</v>
      </c>
      <c r="B48" s="34" t="s">
        <v>358</v>
      </c>
      <c r="C48" s="32">
        <v>49</v>
      </c>
      <c r="D48" s="32">
        <v>59</v>
      </c>
      <c r="E48" s="32">
        <v>89</v>
      </c>
      <c r="F48" s="32">
        <v>83</v>
      </c>
      <c r="G48" s="32">
        <v>72</v>
      </c>
      <c r="H48" s="32">
        <v>64</v>
      </c>
      <c r="I48" s="33">
        <v>71</v>
      </c>
      <c r="J48" s="33">
        <v>70</v>
      </c>
      <c r="K48" s="33">
        <v>66</v>
      </c>
      <c r="L48" s="33">
        <v>77</v>
      </c>
      <c r="M48" s="33">
        <v>64</v>
      </c>
      <c r="N48" s="33">
        <v>60</v>
      </c>
      <c r="O48" s="33">
        <v>72</v>
      </c>
      <c r="P48" s="32">
        <v>64</v>
      </c>
      <c r="Q48" s="33">
        <v>80</v>
      </c>
      <c r="R48" s="33">
        <v>85</v>
      </c>
      <c r="S48" s="33">
        <v>70</v>
      </c>
      <c r="T48" s="33">
        <v>85</v>
      </c>
      <c r="U48" s="33">
        <v>66</v>
      </c>
      <c r="V48" s="33">
        <v>64</v>
      </c>
      <c r="W48" s="33">
        <v>83</v>
      </c>
      <c r="X48" s="33">
        <v>76</v>
      </c>
      <c r="Y48" s="33">
        <v>60</v>
      </c>
      <c r="Z48" s="33">
        <v>78</v>
      </c>
      <c r="AA48" s="33">
        <v>77</v>
      </c>
      <c r="AB48" s="33">
        <v>81</v>
      </c>
      <c r="AC48" s="32">
        <v>52</v>
      </c>
      <c r="AD48" s="32">
        <v>83</v>
      </c>
      <c r="AE48" s="33">
        <v>79</v>
      </c>
      <c r="AF48" s="33">
        <v>80</v>
      </c>
      <c r="AG48" s="33">
        <v>48</v>
      </c>
      <c r="AH48" s="32">
        <v>79</v>
      </c>
      <c r="AI48" s="32">
        <v>80</v>
      </c>
      <c r="AJ48" s="32">
        <v>87</v>
      </c>
      <c r="AK48" s="33">
        <v>79</v>
      </c>
      <c r="AL48" s="33">
        <v>60</v>
      </c>
      <c r="AM48" s="32">
        <v>67</v>
      </c>
      <c r="AN48" s="32">
        <v>73</v>
      </c>
      <c r="AO48" s="33">
        <v>82</v>
      </c>
      <c r="AP48" s="33">
        <v>90</v>
      </c>
      <c r="AQ48" s="33">
        <v>89</v>
      </c>
      <c r="AR48" s="33">
        <v>81</v>
      </c>
      <c r="AS48" s="33">
        <v>90</v>
      </c>
      <c r="AT48" s="32">
        <v>66</v>
      </c>
      <c r="AU48" s="32">
        <v>97</v>
      </c>
      <c r="AV48" s="33">
        <v>86</v>
      </c>
      <c r="AW48" s="33">
        <v>83</v>
      </c>
      <c r="AX48" s="33">
        <v>85</v>
      </c>
      <c r="AY48" s="33">
        <v>66</v>
      </c>
      <c r="AZ48" s="16">
        <f t="shared" si="2"/>
        <v>20</v>
      </c>
      <c r="BA48" s="16">
        <f t="shared" si="1"/>
        <v>40.816326530612244</v>
      </c>
    </row>
    <row r="49" spans="1:53">
      <c r="A49" s="33">
        <v>2016010187</v>
      </c>
      <c r="B49" s="34" t="s">
        <v>359</v>
      </c>
      <c r="C49" s="32">
        <v>58</v>
      </c>
      <c r="D49" s="32">
        <v>50</v>
      </c>
      <c r="E49" s="32">
        <v>87</v>
      </c>
      <c r="F49" s="32">
        <v>87</v>
      </c>
      <c r="G49" s="32">
        <v>76.900000000000006</v>
      </c>
      <c r="H49" s="32">
        <v>71</v>
      </c>
      <c r="I49" s="33">
        <v>83</v>
      </c>
      <c r="J49" s="33">
        <v>71</v>
      </c>
      <c r="K49" s="33">
        <v>49</v>
      </c>
      <c r="L49" s="33">
        <v>89</v>
      </c>
      <c r="M49" s="33">
        <v>71</v>
      </c>
      <c r="N49" s="33">
        <v>60</v>
      </c>
      <c r="O49" s="33">
        <v>80</v>
      </c>
      <c r="P49" s="32">
        <v>73</v>
      </c>
      <c r="Q49" s="33">
        <v>81</v>
      </c>
      <c r="R49" s="33">
        <v>80</v>
      </c>
      <c r="S49" s="33">
        <v>44</v>
      </c>
      <c r="T49" s="33">
        <v>87</v>
      </c>
      <c r="U49" s="33">
        <v>73</v>
      </c>
      <c r="V49" s="33">
        <v>41</v>
      </c>
      <c r="W49" s="33">
        <v>81</v>
      </c>
      <c r="X49" s="33">
        <v>81</v>
      </c>
      <c r="Y49" s="33">
        <v>74</v>
      </c>
      <c r="Z49" s="33">
        <v>75</v>
      </c>
      <c r="AA49" s="33">
        <v>76</v>
      </c>
      <c r="AB49" s="33">
        <v>81</v>
      </c>
      <c r="AC49" s="32">
        <v>39</v>
      </c>
      <c r="AD49" s="32">
        <v>86</v>
      </c>
      <c r="AE49" s="33">
        <v>81</v>
      </c>
      <c r="AF49" s="33">
        <v>84</v>
      </c>
      <c r="AG49" s="33">
        <v>49</v>
      </c>
      <c r="AH49" s="32">
        <v>80</v>
      </c>
      <c r="AI49" s="32">
        <v>83</v>
      </c>
      <c r="AJ49" s="32">
        <v>85</v>
      </c>
      <c r="AK49" s="33">
        <v>81</v>
      </c>
      <c r="AL49" s="33">
        <v>69</v>
      </c>
      <c r="AM49" s="33">
        <v>60</v>
      </c>
      <c r="AN49" s="33">
        <v>60</v>
      </c>
      <c r="AO49" s="33">
        <v>83</v>
      </c>
      <c r="AP49" s="33">
        <v>88</v>
      </c>
      <c r="AQ49" s="33">
        <v>88</v>
      </c>
      <c r="AR49" s="33">
        <v>86</v>
      </c>
      <c r="AS49" s="33">
        <v>93</v>
      </c>
      <c r="AT49" s="32">
        <v>82</v>
      </c>
      <c r="AU49" s="32">
        <v>91</v>
      </c>
      <c r="AV49" s="33">
        <v>80</v>
      </c>
      <c r="AW49" s="33">
        <v>86</v>
      </c>
      <c r="AX49" s="33">
        <v>85</v>
      </c>
      <c r="AY49" s="33">
        <v>81</v>
      </c>
      <c r="AZ49" s="16">
        <f t="shared" si="2"/>
        <v>29</v>
      </c>
      <c r="BA49" s="16">
        <f t="shared" si="1"/>
        <v>59.183673469387756</v>
      </c>
    </row>
    <row r="50" spans="1:53">
      <c r="A50" s="33">
        <v>2016010189</v>
      </c>
      <c r="B50" s="34" t="s">
        <v>360</v>
      </c>
      <c r="C50" s="32">
        <v>72</v>
      </c>
      <c r="D50" s="32">
        <v>78</v>
      </c>
      <c r="E50" s="32">
        <v>76</v>
      </c>
      <c r="F50" s="32">
        <v>84</v>
      </c>
      <c r="G50" s="32">
        <v>81.900000000000006</v>
      </c>
      <c r="H50" s="32">
        <v>76</v>
      </c>
      <c r="I50" s="33">
        <v>82</v>
      </c>
      <c r="J50" s="33">
        <v>67</v>
      </c>
      <c r="K50" s="33">
        <v>76</v>
      </c>
      <c r="L50" s="33">
        <v>80</v>
      </c>
      <c r="M50" s="33">
        <v>79</v>
      </c>
      <c r="N50" s="33">
        <v>71</v>
      </c>
      <c r="O50" s="33">
        <v>81</v>
      </c>
      <c r="P50" s="32">
        <v>67</v>
      </c>
      <c r="Q50" s="33">
        <v>80</v>
      </c>
      <c r="R50" s="33">
        <v>77</v>
      </c>
      <c r="S50" s="33">
        <v>65</v>
      </c>
      <c r="T50" s="33">
        <v>84</v>
      </c>
      <c r="U50" s="33">
        <v>74</v>
      </c>
      <c r="V50" s="33">
        <v>64</v>
      </c>
      <c r="W50" s="33">
        <v>76</v>
      </c>
      <c r="X50" s="33">
        <v>84</v>
      </c>
      <c r="Y50" s="33">
        <v>75</v>
      </c>
      <c r="Z50" s="33">
        <v>83</v>
      </c>
      <c r="AA50" s="33">
        <v>81</v>
      </c>
      <c r="AB50" s="33">
        <v>79</v>
      </c>
      <c r="AC50" s="32">
        <v>73</v>
      </c>
      <c r="AD50" s="32">
        <v>83</v>
      </c>
      <c r="AE50" s="33">
        <v>77</v>
      </c>
      <c r="AF50" s="33">
        <v>84</v>
      </c>
      <c r="AG50" s="33">
        <v>60</v>
      </c>
      <c r="AH50" s="32">
        <v>78</v>
      </c>
      <c r="AI50" s="32">
        <v>78</v>
      </c>
      <c r="AJ50" s="32">
        <v>77</v>
      </c>
      <c r="AK50" s="33">
        <v>77</v>
      </c>
      <c r="AL50" s="33">
        <v>64</v>
      </c>
      <c r="AM50" s="32">
        <v>69</v>
      </c>
      <c r="AN50" s="32">
        <v>71</v>
      </c>
      <c r="AO50" s="33">
        <v>83</v>
      </c>
      <c r="AP50" s="33">
        <v>90</v>
      </c>
      <c r="AQ50" s="33">
        <v>88</v>
      </c>
      <c r="AR50" s="33">
        <v>94</v>
      </c>
      <c r="AS50" s="33">
        <v>92</v>
      </c>
      <c r="AT50" s="32">
        <v>67</v>
      </c>
      <c r="AU50" s="32">
        <v>93</v>
      </c>
      <c r="AV50" s="33">
        <v>80</v>
      </c>
      <c r="AW50" s="33">
        <v>83</v>
      </c>
      <c r="AX50" s="33">
        <v>88</v>
      </c>
      <c r="AY50" s="33">
        <v>81</v>
      </c>
      <c r="AZ50" s="16">
        <f t="shared" si="2"/>
        <v>22</v>
      </c>
      <c r="BA50" s="16">
        <f t="shared" si="1"/>
        <v>44.897959183673471</v>
      </c>
    </row>
    <row r="51" spans="1:53">
      <c r="A51" s="33">
        <v>2015010174</v>
      </c>
      <c r="B51" s="34" t="s">
        <v>361</v>
      </c>
      <c r="C51" s="32">
        <v>47</v>
      </c>
      <c r="D51" s="32">
        <v>64</v>
      </c>
      <c r="E51" s="32">
        <v>75</v>
      </c>
      <c r="F51" s="32">
        <v>82</v>
      </c>
      <c r="G51" s="32">
        <v>71.3</v>
      </c>
      <c r="H51" s="32">
        <v>72</v>
      </c>
      <c r="I51" s="33">
        <v>77</v>
      </c>
      <c r="J51" s="33">
        <v>60</v>
      </c>
      <c r="K51" s="33">
        <v>61</v>
      </c>
      <c r="L51" s="33">
        <v>72</v>
      </c>
      <c r="M51" s="33">
        <v>66</v>
      </c>
      <c r="N51" s="33">
        <v>43</v>
      </c>
      <c r="O51" s="33">
        <v>70</v>
      </c>
      <c r="P51" s="33" t="s">
        <v>231</v>
      </c>
      <c r="Q51" s="33">
        <v>67</v>
      </c>
      <c r="R51" s="33">
        <v>76</v>
      </c>
      <c r="S51" s="33">
        <v>86</v>
      </c>
      <c r="T51" s="33">
        <v>82</v>
      </c>
      <c r="U51" s="33">
        <v>52</v>
      </c>
      <c r="V51" s="33">
        <v>46</v>
      </c>
      <c r="W51" s="33">
        <v>75</v>
      </c>
      <c r="X51" s="33">
        <v>71</v>
      </c>
      <c r="Y51" s="33">
        <v>60</v>
      </c>
      <c r="Z51" s="33">
        <v>62</v>
      </c>
      <c r="AA51" s="33">
        <v>55</v>
      </c>
      <c r="AB51" s="33">
        <v>65</v>
      </c>
      <c r="AC51" s="33">
        <v>60</v>
      </c>
      <c r="AD51" s="33"/>
      <c r="AE51" s="33">
        <v>68</v>
      </c>
      <c r="AF51" s="33">
        <v>82</v>
      </c>
      <c r="AG51" s="33">
        <v>37</v>
      </c>
      <c r="AH51" s="32">
        <v>66</v>
      </c>
      <c r="AI51" s="32">
        <v>68</v>
      </c>
      <c r="AJ51" s="33">
        <v>72</v>
      </c>
      <c r="AK51" s="33">
        <v>68</v>
      </c>
      <c r="AL51" s="33">
        <v>67</v>
      </c>
      <c r="AM51" s="33">
        <v>60</v>
      </c>
      <c r="AN51" s="32">
        <v>65</v>
      </c>
      <c r="AO51" s="33">
        <v>66</v>
      </c>
      <c r="AP51" s="33">
        <v>72</v>
      </c>
      <c r="AQ51" s="33">
        <v>74</v>
      </c>
      <c r="AR51" s="33">
        <v>70</v>
      </c>
      <c r="AS51" s="33">
        <v>87</v>
      </c>
      <c r="AT51" s="33">
        <v>63</v>
      </c>
      <c r="AU51" s="33">
        <v>72</v>
      </c>
      <c r="AV51" s="33">
        <v>68</v>
      </c>
      <c r="AW51" s="33">
        <v>83</v>
      </c>
      <c r="AX51" s="33">
        <v>80</v>
      </c>
      <c r="AY51" s="33">
        <v>67</v>
      </c>
      <c r="AZ51" s="16">
        <f t="shared" si="2"/>
        <v>7</v>
      </c>
      <c r="BA51" s="16">
        <f t="shared" si="1"/>
        <v>14.285714285714285</v>
      </c>
    </row>
  </sheetData>
  <mergeCells count="2">
    <mergeCell ref="A1:A2"/>
    <mergeCell ref="B1:B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F65B9-91EB-4CA6-A5CE-28B9586446DB}">
  <dimension ref="A1:F50"/>
  <sheetViews>
    <sheetView workbookViewId="0">
      <selection activeCell="F2" sqref="F2:F50"/>
    </sheetView>
  </sheetViews>
  <sheetFormatPr defaultColWidth="9" defaultRowHeight="14.25"/>
  <cols>
    <col min="1" max="1" width="11.625" style="16" bestFit="1" customWidth="1"/>
    <col min="2" max="2" width="9" style="16"/>
    <col min="3" max="4" width="11.25" style="16" customWidth="1"/>
    <col min="5" max="5" width="9" style="22"/>
    <col min="6" max="16384" width="9" style="16"/>
  </cols>
  <sheetData>
    <row r="1" spans="1:6">
      <c r="A1" s="16" t="s">
        <v>94</v>
      </c>
      <c r="B1" s="16" t="s">
        <v>95</v>
      </c>
      <c r="C1" s="16" t="s">
        <v>99</v>
      </c>
      <c r="D1" s="16" t="s">
        <v>100</v>
      </c>
      <c r="E1" s="17" t="s">
        <v>240</v>
      </c>
      <c r="F1" s="16" t="s">
        <v>101</v>
      </c>
    </row>
    <row r="2" spans="1:6">
      <c r="A2" s="18">
        <v>2016010130</v>
      </c>
      <c r="B2" s="19" t="s">
        <v>3</v>
      </c>
      <c r="C2" s="20">
        <v>95.347894038181835</v>
      </c>
      <c r="D2" s="21">
        <v>93.86512121212121</v>
      </c>
      <c r="E2" s="22">
        <v>108.62533333333333</v>
      </c>
      <c r="F2" s="16">
        <f>AVERAGE(C2:E2)</f>
        <v>99.279449527878796</v>
      </c>
    </row>
    <row r="3" spans="1:6">
      <c r="A3" s="18">
        <v>2016010131</v>
      </c>
      <c r="B3" s="19" t="s">
        <v>17</v>
      </c>
      <c r="C3" s="20">
        <v>88.103389898945466</v>
      </c>
      <c r="D3" s="21">
        <v>83.831625668449192</v>
      </c>
      <c r="E3" s="22">
        <v>86.325892672858629</v>
      </c>
      <c r="F3" s="16">
        <f t="shared" ref="F3:F50" si="0">AVERAGE(C3:E3)</f>
        <v>86.086969413417762</v>
      </c>
    </row>
    <row r="4" spans="1:6">
      <c r="A4" s="18">
        <v>2016010132</v>
      </c>
      <c r="B4" s="19" t="s">
        <v>2</v>
      </c>
      <c r="C4" s="20">
        <v>94.481757575766366</v>
      </c>
      <c r="D4" s="21">
        <v>98.3511711229947</v>
      </c>
      <c r="E4" s="22">
        <v>102.88549425287357</v>
      </c>
      <c r="F4" s="16">
        <f t="shared" si="0"/>
        <v>98.572807650544874</v>
      </c>
    </row>
    <row r="5" spans="1:6">
      <c r="A5" s="18">
        <v>2016010135</v>
      </c>
      <c r="B5" s="19" t="s">
        <v>13</v>
      </c>
      <c r="C5" s="20">
        <v>85.084367181727259</v>
      </c>
      <c r="D5" s="21">
        <v>85.829732620320868</v>
      </c>
      <c r="E5" s="22">
        <v>93.036101851851853</v>
      </c>
      <c r="F5" s="16">
        <f t="shared" si="0"/>
        <v>87.983400551299994</v>
      </c>
    </row>
    <row r="6" spans="1:6">
      <c r="A6" s="18">
        <v>2016010136</v>
      </c>
      <c r="B6" s="19" t="s">
        <v>28</v>
      </c>
      <c r="C6" s="20">
        <v>83.325141405454517</v>
      </c>
      <c r="D6" s="21">
        <v>80.157636363636357</v>
      </c>
      <c r="E6" s="22">
        <v>92.112235294117653</v>
      </c>
      <c r="F6" s="16">
        <f t="shared" si="0"/>
        <v>85.198337687736185</v>
      </c>
    </row>
    <row r="7" spans="1:6">
      <c r="A7" s="18">
        <v>2016010137</v>
      </c>
      <c r="B7" s="19" t="s">
        <v>20</v>
      </c>
      <c r="C7" s="20">
        <v>84.518286258181845</v>
      </c>
      <c r="D7" s="21">
        <v>81.911272727272717</v>
      </c>
      <c r="E7" s="22">
        <v>86.883163398692815</v>
      </c>
      <c r="F7" s="16">
        <f t="shared" si="0"/>
        <v>84.437574128049121</v>
      </c>
    </row>
    <row r="8" spans="1:6">
      <c r="A8" s="18">
        <v>2016010138</v>
      </c>
      <c r="B8" s="19" t="s">
        <v>5</v>
      </c>
      <c r="C8" s="20">
        <v>89.62967139601821</v>
      </c>
      <c r="D8" s="21">
        <v>88.869946524064176</v>
      </c>
      <c r="E8" s="22">
        <v>97.923686274509805</v>
      </c>
      <c r="F8" s="16">
        <f t="shared" si="0"/>
        <v>92.141101398197407</v>
      </c>
    </row>
    <row r="9" spans="1:6">
      <c r="A9" s="18">
        <v>2016010139</v>
      </c>
      <c r="B9" s="19" t="s">
        <v>4</v>
      </c>
      <c r="C9" s="20">
        <v>88.56941030290912</v>
      </c>
      <c r="D9" s="21">
        <v>88.933181818181822</v>
      </c>
      <c r="E9" s="22">
        <v>97.053812971342381</v>
      </c>
      <c r="F9" s="16">
        <f t="shared" si="0"/>
        <v>91.518801697477784</v>
      </c>
    </row>
    <row r="10" spans="1:6">
      <c r="A10" s="18">
        <v>2016010140</v>
      </c>
      <c r="B10" s="19" t="s">
        <v>10</v>
      </c>
      <c r="C10" s="20">
        <v>84.055521665454521</v>
      </c>
      <c r="D10" s="21">
        <v>86.602522727272728</v>
      </c>
      <c r="E10" s="22">
        <v>92.470775263951737</v>
      </c>
      <c r="F10" s="16">
        <f t="shared" si="0"/>
        <v>87.709606552226319</v>
      </c>
    </row>
    <row r="11" spans="1:6">
      <c r="A11" s="18">
        <v>2016010141</v>
      </c>
      <c r="B11" s="19" t="s">
        <v>14</v>
      </c>
      <c r="C11" s="20">
        <v>90.561173939272734</v>
      </c>
      <c r="D11" s="21">
        <v>85.67174331550801</v>
      </c>
      <c r="E11" s="22">
        <v>93.978764705882369</v>
      </c>
      <c r="F11" s="16">
        <f t="shared" si="0"/>
        <v>90.070560653554367</v>
      </c>
    </row>
    <row r="12" spans="1:6">
      <c r="A12" s="18">
        <v>2016010143</v>
      </c>
      <c r="B12" s="19" t="s">
        <v>44</v>
      </c>
      <c r="C12" s="20">
        <v>72.488688161818146</v>
      </c>
      <c r="D12" s="21">
        <v>73.813636363636363</v>
      </c>
      <c r="E12" s="22">
        <v>74.562774193548393</v>
      </c>
      <c r="F12" s="16">
        <f t="shared" si="0"/>
        <v>73.621699573000967</v>
      </c>
    </row>
    <row r="13" spans="1:6">
      <c r="A13" s="18">
        <v>2016010144</v>
      </c>
      <c r="B13" s="19" t="s">
        <v>43</v>
      </c>
      <c r="C13" s="20">
        <v>80.971741246299999</v>
      </c>
      <c r="D13" s="21">
        <v>73.894545454545451</v>
      </c>
      <c r="E13" s="22">
        <v>80.346348387096782</v>
      </c>
      <c r="F13" s="16">
        <f t="shared" si="0"/>
        <v>78.404211695980749</v>
      </c>
    </row>
    <row r="14" spans="1:6">
      <c r="A14" s="18">
        <v>2016010145</v>
      </c>
      <c r="B14" s="19" t="s">
        <v>39</v>
      </c>
      <c r="C14" s="20">
        <v>81.962749717127267</v>
      </c>
      <c r="D14" s="21">
        <v>76.554848484848478</v>
      </c>
      <c r="E14" s="22">
        <v>78.086516129032248</v>
      </c>
      <c r="F14" s="16">
        <f t="shared" si="0"/>
        <v>78.868038110336002</v>
      </c>
    </row>
    <row r="15" spans="1:6">
      <c r="A15" s="18">
        <v>2016010146</v>
      </c>
      <c r="B15" s="19" t="s">
        <v>47</v>
      </c>
      <c r="C15" s="20">
        <v>77.874795391818225</v>
      </c>
      <c r="D15" s="21">
        <v>72.669090909090897</v>
      </c>
      <c r="E15" s="22">
        <v>79.803008363201926</v>
      </c>
      <c r="F15" s="16">
        <f t="shared" si="0"/>
        <v>76.782298221370354</v>
      </c>
    </row>
    <row r="16" spans="1:6">
      <c r="A16" s="18">
        <v>2016010148</v>
      </c>
      <c r="B16" s="19" t="s">
        <v>49</v>
      </c>
      <c r="C16" s="20">
        <v>64.72917318142855</v>
      </c>
      <c r="D16" s="21">
        <v>72.172727272727258</v>
      </c>
      <c r="E16" s="22">
        <v>72.425641998734974</v>
      </c>
      <c r="F16" s="16">
        <f t="shared" si="0"/>
        <v>69.775847484296932</v>
      </c>
    </row>
    <row r="17" spans="1:6">
      <c r="A17" s="18">
        <v>2016010150</v>
      </c>
      <c r="B17" s="19" t="s">
        <v>22</v>
      </c>
      <c r="C17" s="20">
        <v>81.967255741818221</v>
      </c>
      <c r="D17" s="21">
        <v>81.510303030303035</v>
      </c>
      <c r="E17" s="22">
        <v>82.941111111111098</v>
      </c>
      <c r="F17" s="16">
        <f t="shared" si="0"/>
        <v>82.139556627744113</v>
      </c>
    </row>
    <row r="18" spans="1:6">
      <c r="A18" s="18">
        <v>2016010151</v>
      </c>
      <c r="B18" s="19" t="s">
        <v>26</v>
      </c>
      <c r="C18" s="20">
        <v>84.730916407181851</v>
      </c>
      <c r="D18" s="21">
        <v>80.505545454545455</v>
      </c>
      <c r="E18" s="22">
        <v>84.738627450980388</v>
      </c>
      <c r="F18" s="16">
        <f t="shared" si="0"/>
        <v>83.325029770902574</v>
      </c>
    </row>
    <row r="19" spans="1:6">
      <c r="A19" s="18">
        <v>2016010152</v>
      </c>
      <c r="B19" s="19" t="s">
        <v>31</v>
      </c>
      <c r="C19" s="20">
        <v>73.382907480581849</v>
      </c>
      <c r="D19" s="21">
        <v>79.957272727272738</v>
      </c>
      <c r="E19" s="22">
        <v>79.162296296296304</v>
      </c>
      <c r="F19" s="16">
        <f t="shared" si="0"/>
        <v>77.50082550138363</v>
      </c>
    </row>
    <row r="20" spans="1:6">
      <c r="A20" s="18">
        <v>2016010154</v>
      </c>
      <c r="B20" s="19" t="s">
        <v>45</v>
      </c>
      <c r="C20" s="20">
        <v>75.011362670909108</v>
      </c>
      <c r="D20" s="21">
        <v>72.769711462450601</v>
      </c>
      <c r="E20" s="22">
        <v>75.547058823529412</v>
      </c>
      <c r="F20" s="16">
        <f t="shared" si="0"/>
        <v>74.442710985629716</v>
      </c>
    </row>
    <row r="21" spans="1:6">
      <c r="A21" s="18">
        <v>2016010155</v>
      </c>
      <c r="B21" s="19" t="s">
        <v>18</v>
      </c>
      <c r="C21" s="20">
        <v>77.732018826209099</v>
      </c>
      <c r="D21" s="21">
        <v>83.254863636363652</v>
      </c>
      <c r="E21" s="22">
        <v>80.251725490196094</v>
      </c>
      <c r="F21" s="16">
        <f t="shared" si="0"/>
        <v>80.41286931758961</v>
      </c>
    </row>
    <row r="22" spans="1:6">
      <c r="A22" s="18">
        <v>2016010156</v>
      </c>
      <c r="B22" s="19" t="s">
        <v>48</v>
      </c>
      <c r="C22" s="20">
        <v>77.075264961909113</v>
      </c>
      <c r="D22" s="21">
        <v>72.390454545454531</v>
      </c>
      <c r="E22" s="22">
        <v>74.314238859180037</v>
      </c>
      <c r="F22" s="16">
        <f t="shared" si="0"/>
        <v>74.59331945551456</v>
      </c>
    </row>
    <row r="23" spans="1:6">
      <c r="A23" s="18">
        <v>2016010159</v>
      </c>
      <c r="B23" s="19" t="s">
        <v>46</v>
      </c>
      <c r="C23" s="20">
        <v>78.600437433909107</v>
      </c>
      <c r="D23" s="21">
        <v>72.694090909090903</v>
      </c>
      <c r="E23" s="22">
        <v>74.789436274509811</v>
      </c>
      <c r="F23" s="16">
        <f t="shared" si="0"/>
        <v>75.361321539169936</v>
      </c>
    </row>
    <row r="24" spans="1:6">
      <c r="A24" s="18">
        <v>2016010160</v>
      </c>
      <c r="B24" s="19" t="s">
        <v>11</v>
      </c>
      <c r="C24" s="20">
        <v>83.181144781144781</v>
      </c>
      <c r="D24" s="21">
        <v>86.339906318082782</v>
      </c>
      <c r="E24" s="22">
        <v>86.416695737246684</v>
      </c>
      <c r="F24" s="16">
        <f t="shared" si="0"/>
        <v>85.312582278824763</v>
      </c>
    </row>
    <row r="25" spans="1:6">
      <c r="A25" s="18">
        <v>2016010161</v>
      </c>
      <c r="B25" s="19" t="s">
        <v>12</v>
      </c>
      <c r="C25" s="20">
        <v>82.056688552188547</v>
      </c>
      <c r="D25" s="21">
        <v>86.198907407407404</v>
      </c>
      <c r="E25" s="22">
        <v>91.052464011180987</v>
      </c>
      <c r="F25" s="16">
        <f t="shared" si="0"/>
        <v>86.43601999025897</v>
      </c>
    </row>
    <row r="26" spans="1:6">
      <c r="A26" s="18">
        <v>2016010163</v>
      </c>
      <c r="B26" s="19" t="s">
        <v>6</v>
      </c>
      <c r="C26" s="20">
        <v>87.901843434343434</v>
      </c>
      <c r="D26" s="21">
        <v>88.306481481481498</v>
      </c>
      <c r="E26" s="22">
        <v>92.399054355421882</v>
      </c>
      <c r="F26" s="16">
        <f t="shared" si="0"/>
        <v>89.535793090415609</v>
      </c>
    </row>
    <row r="27" spans="1:6">
      <c r="A27" s="18">
        <v>2016010164</v>
      </c>
      <c r="B27" s="19" t="s">
        <v>15</v>
      </c>
      <c r="C27" s="20">
        <v>81.882417508417504</v>
      </c>
      <c r="D27" s="21">
        <v>85.504879629629627</v>
      </c>
      <c r="E27" s="22">
        <v>83.736941676073755</v>
      </c>
      <c r="F27" s="16">
        <f t="shared" si="0"/>
        <v>83.708079604706953</v>
      </c>
    </row>
    <row r="28" spans="1:6">
      <c r="A28" s="18">
        <v>2016010165</v>
      </c>
      <c r="B28" s="19" t="s">
        <v>7</v>
      </c>
      <c r="C28" s="20">
        <v>85.885016835016827</v>
      </c>
      <c r="D28" s="21">
        <v>87.555925925925919</v>
      </c>
      <c r="E28" s="22">
        <v>90.920862759395987</v>
      </c>
      <c r="F28" s="16">
        <f t="shared" si="0"/>
        <v>88.120601840112911</v>
      </c>
    </row>
    <row r="29" spans="1:6">
      <c r="A29" s="18">
        <v>2016010166</v>
      </c>
      <c r="B29" s="19" t="s">
        <v>8</v>
      </c>
      <c r="C29" s="20">
        <v>86.616473063973061</v>
      </c>
      <c r="D29" s="21">
        <v>86.618629629629638</v>
      </c>
      <c r="E29" s="22">
        <v>89.183617051013286</v>
      </c>
      <c r="F29" s="16">
        <f t="shared" si="0"/>
        <v>87.472906581538666</v>
      </c>
    </row>
    <row r="30" spans="1:6">
      <c r="A30" s="18">
        <v>2016010167</v>
      </c>
      <c r="B30" s="19" t="s">
        <v>23</v>
      </c>
      <c r="C30" s="20">
        <v>82.463212121212123</v>
      </c>
      <c r="D30" s="21">
        <v>81.213518518518526</v>
      </c>
      <c r="E30" s="22">
        <v>84.73344159544159</v>
      </c>
      <c r="F30" s="16">
        <f t="shared" si="0"/>
        <v>82.803390745057413</v>
      </c>
    </row>
    <row r="31" spans="1:6">
      <c r="A31" s="18">
        <v>2016010168</v>
      </c>
      <c r="B31" s="19" t="s">
        <v>24</v>
      </c>
      <c r="C31" s="20">
        <v>80.660735690235683</v>
      </c>
      <c r="D31" s="21">
        <v>81.137342047930275</v>
      </c>
      <c r="E31" s="22">
        <v>83.998488329839276</v>
      </c>
      <c r="F31" s="16">
        <f t="shared" si="0"/>
        <v>81.932188689335078</v>
      </c>
    </row>
    <row r="32" spans="1:6">
      <c r="A32" s="18">
        <v>2016010169</v>
      </c>
      <c r="B32" s="19" t="s">
        <v>16</v>
      </c>
      <c r="C32" s="20">
        <v>81.590962962962962</v>
      </c>
      <c r="D32" s="21">
        <v>84.493307992202745</v>
      </c>
      <c r="E32" s="22">
        <v>81.531694135354513</v>
      </c>
      <c r="F32" s="16">
        <f t="shared" si="0"/>
        <v>82.538655030173416</v>
      </c>
    </row>
    <row r="33" spans="1:6">
      <c r="A33" s="18">
        <v>2016010171</v>
      </c>
      <c r="B33" s="19" t="s">
        <v>35</v>
      </c>
      <c r="C33" s="20">
        <v>82.688148148148159</v>
      </c>
      <c r="D33" s="21">
        <v>78.20176296296296</v>
      </c>
      <c r="E33" s="22">
        <v>74.564346610761717</v>
      </c>
      <c r="F33" s="16">
        <f t="shared" si="0"/>
        <v>78.484752573957621</v>
      </c>
    </row>
    <row r="34" spans="1:6">
      <c r="A34" s="18">
        <v>2016010172</v>
      </c>
      <c r="B34" s="19" t="s">
        <v>34</v>
      </c>
      <c r="C34" s="20">
        <v>81.004296296296303</v>
      </c>
      <c r="D34" s="21">
        <v>79.194296296296287</v>
      </c>
      <c r="E34" s="22">
        <v>78.060471437539235</v>
      </c>
      <c r="F34" s="16">
        <f t="shared" si="0"/>
        <v>79.419688010043942</v>
      </c>
    </row>
    <row r="35" spans="1:6">
      <c r="A35" s="18">
        <v>2016010173</v>
      </c>
      <c r="B35" s="19" t="s">
        <v>33</v>
      </c>
      <c r="C35" s="20">
        <v>79.248397306397308</v>
      </c>
      <c r="D35" s="21">
        <v>79.753296296296298</v>
      </c>
      <c r="E35" s="22">
        <v>82.837566736547871</v>
      </c>
      <c r="F35" s="16">
        <f t="shared" si="0"/>
        <v>80.61308677974715</v>
      </c>
    </row>
    <row r="36" spans="1:6">
      <c r="A36" s="18">
        <v>2016010174</v>
      </c>
      <c r="B36" s="19" t="s">
        <v>9</v>
      </c>
      <c r="C36" s="20">
        <v>87.72733164983164</v>
      </c>
      <c r="D36" s="21">
        <v>86.615928104575161</v>
      </c>
      <c r="E36" s="22">
        <v>86.0594558942106</v>
      </c>
      <c r="F36" s="16">
        <f t="shared" si="0"/>
        <v>86.800905216205805</v>
      </c>
    </row>
    <row r="37" spans="1:6">
      <c r="A37" s="18">
        <v>2016010175</v>
      </c>
      <c r="B37" s="19" t="s">
        <v>27</v>
      </c>
      <c r="C37" s="20">
        <v>78.350249158249142</v>
      </c>
      <c r="D37" s="21">
        <v>80.441185185185191</v>
      </c>
      <c r="E37" s="22">
        <v>81.790191474493369</v>
      </c>
      <c r="F37" s="16">
        <f t="shared" si="0"/>
        <v>80.193875272642572</v>
      </c>
    </row>
    <row r="38" spans="1:6">
      <c r="A38" s="18">
        <v>2016010176</v>
      </c>
      <c r="B38" s="19" t="s">
        <v>21</v>
      </c>
      <c r="C38" s="20">
        <v>79.290104377104385</v>
      </c>
      <c r="D38" s="21">
        <v>81.824098039215684</v>
      </c>
      <c r="E38" s="22">
        <v>77.211509898645446</v>
      </c>
      <c r="F38" s="16">
        <f t="shared" si="0"/>
        <v>79.44190410498851</v>
      </c>
    </row>
    <row r="39" spans="1:6">
      <c r="A39" s="18">
        <v>2016010177</v>
      </c>
      <c r="B39" s="19" t="s">
        <v>19</v>
      </c>
      <c r="C39" s="20">
        <v>80.901954545454558</v>
      </c>
      <c r="D39" s="21">
        <v>82.890433551198257</v>
      </c>
      <c r="E39" s="22">
        <v>84.987523442705537</v>
      </c>
      <c r="F39" s="16">
        <f t="shared" si="0"/>
        <v>82.926637179786113</v>
      </c>
    </row>
    <row r="40" spans="1:6">
      <c r="A40" s="18">
        <v>2016010178</v>
      </c>
      <c r="B40" s="19" t="s">
        <v>42</v>
      </c>
      <c r="C40" s="20">
        <v>78.688599326599331</v>
      </c>
      <c r="D40" s="21">
        <v>74.704777777777792</v>
      </c>
      <c r="E40" s="22">
        <v>82.499023679417121</v>
      </c>
      <c r="F40" s="16">
        <f t="shared" si="0"/>
        <v>78.630800261264753</v>
      </c>
    </row>
    <row r="41" spans="1:6">
      <c r="A41" s="18">
        <v>2016010179</v>
      </c>
      <c r="B41" s="19" t="s">
        <v>25</v>
      </c>
      <c r="C41" s="20">
        <v>85.701191919191913</v>
      </c>
      <c r="D41" s="21">
        <v>80.616777777777784</v>
      </c>
      <c r="E41" s="22">
        <v>86.489920335429758</v>
      </c>
      <c r="F41" s="16">
        <f t="shared" si="0"/>
        <v>84.269296677466485</v>
      </c>
    </row>
    <row r="42" spans="1:6">
      <c r="A42" s="18">
        <v>2016010180</v>
      </c>
      <c r="B42" s="19" t="s">
        <v>32</v>
      </c>
      <c r="C42" s="20">
        <v>76.900013468013455</v>
      </c>
      <c r="D42" s="21">
        <v>79.893703703703707</v>
      </c>
      <c r="E42" s="22">
        <v>79.717162823200553</v>
      </c>
      <c r="F42" s="16">
        <f t="shared" si="0"/>
        <v>78.836959998305915</v>
      </c>
    </row>
    <row r="43" spans="1:6">
      <c r="A43" s="18">
        <v>2016010181</v>
      </c>
      <c r="B43" s="19" t="s">
        <v>38</v>
      </c>
      <c r="C43" s="20">
        <v>79.741461279461276</v>
      </c>
      <c r="D43" s="21">
        <v>77.508138401559464</v>
      </c>
      <c r="E43" s="22">
        <v>82.051288844731459</v>
      </c>
      <c r="F43" s="16">
        <f t="shared" si="0"/>
        <v>79.766962841917405</v>
      </c>
    </row>
    <row r="44" spans="1:6">
      <c r="A44" s="18">
        <v>2016010183</v>
      </c>
      <c r="B44" s="19" t="s">
        <v>36</v>
      </c>
      <c r="C44" s="20">
        <v>82.112444444444449</v>
      </c>
      <c r="D44" s="21">
        <v>78.186472222222221</v>
      </c>
      <c r="E44" s="22">
        <v>89.535951035781551</v>
      </c>
      <c r="F44" s="16">
        <f t="shared" si="0"/>
        <v>83.278289234149412</v>
      </c>
    </row>
    <row r="45" spans="1:6">
      <c r="A45" s="18">
        <v>2016010184</v>
      </c>
      <c r="B45" s="19" t="s">
        <v>41</v>
      </c>
      <c r="C45" s="20">
        <v>75.369898989898985</v>
      </c>
      <c r="D45" s="21">
        <v>75.140481481481487</v>
      </c>
      <c r="E45" s="22">
        <v>72.949394009279843</v>
      </c>
      <c r="F45" s="16">
        <f t="shared" si="0"/>
        <v>74.486591493553433</v>
      </c>
    </row>
    <row r="46" spans="1:6">
      <c r="A46" s="18">
        <v>2016010185</v>
      </c>
      <c r="B46" s="19" t="s">
        <v>29</v>
      </c>
      <c r="C46" s="20">
        <v>80.968767676767683</v>
      </c>
      <c r="D46" s="21">
        <v>80.02902777777777</v>
      </c>
      <c r="E46" s="22">
        <v>74.928044444444438</v>
      </c>
      <c r="F46" s="16">
        <f t="shared" si="0"/>
        <v>78.641946632996621</v>
      </c>
    </row>
    <row r="47" spans="1:6">
      <c r="A47" s="18">
        <v>2016010186</v>
      </c>
      <c r="B47" s="19" t="s">
        <v>37</v>
      </c>
      <c r="C47" s="20">
        <v>78.630222222222216</v>
      </c>
      <c r="D47" s="21">
        <v>78.118518518518528</v>
      </c>
      <c r="E47" s="22">
        <v>81.811971873673997</v>
      </c>
      <c r="F47" s="16">
        <f t="shared" si="0"/>
        <v>79.520237538138247</v>
      </c>
    </row>
    <row r="48" spans="1:6">
      <c r="A48" s="18">
        <v>2016010187</v>
      </c>
      <c r="B48" s="19" t="s">
        <v>40</v>
      </c>
      <c r="C48" s="20">
        <v>82.59505723905724</v>
      </c>
      <c r="D48" s="21">
        <v>76.129037037037037</v>
      </c>
      <c r="E48" s="22">
        <v>80.474665561083484</v>
      </c>
      <c r="F48" s="16">
        <f t="shared" si="0"/>
        <v>79.732919945725925</v>
      </c>
    </row>
    <row r="49" spans="1:6">
      <c r="A49" s="18">
        <v>2016010189</v>
      </c>
      <c r="B49" s="19" t="s">
        <v>30</v>
      </c>
      <c r="C49" s="20">
        <v>83.973306397306402</v>
      </c>
      <c r="D49" s="21">
        <v>79.961148148148155</v>
      </c>
      <c r="E49" s="22">
        <v>81.796519378594851</v>
      </c>
      <c r="F49" s="16">
        <f t="shared" si="0"/>
        <v>81.910324641349803</v>
      </c>
    </row>
    <row r="50" spans="1:6">
      <c r="A50" s="18">
        <v>2015010174</v>
      </c>
      <c r="B50" s="19" t="s">
        <v>50</v>
      </c>
      <c r="C50" s="16">
        <v>74.396548821548819</v>
      </c>
      <c r="D50" s="21">
        <v>70.582102102102098</v>
      </c>
      <c r="E50" s="22">
        <v>76.285713450292405</v>
      </c>
      <c r="F50" s="16">
        <f t="shared" si="0"/>
        <v>73.754788124647774</v>
      </c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37935-7EE1-4B23-9757-81672F54E848}">
  <dimension ref="A1:B50"/>
  <sheetViews>
    <sheetView workbookViewId="0">
      <selection sqref="A1:XFD1048576"/>
    </sheetView>
  </sheetViews>
  <sheetFormatPr defaultColWidth="9" defaultRowHeight="14.25"/>
  <cols>
    <col min="1" max="1" width="11.625" style="3" bestFit="1" customWidth="1"/>
    <col min="2" max="16384" width="9" style="3"/>
  </cols>
  <sheetData>
    <row r="1" spans="1:2">
      <c r="A1" s="3" t="s">
        <v>94</v>
      </c>
      <c r="B1" s="3" t="s">
        <v>95</v>
      </c>
    </row>
    <row r="2" spans="1:2">
      <c r="A2" s="2">
        <v>2016010130</v>
      </c>
      <c r="B2" s="1" t="s">
        <v>3</v>
      </c>
    </row>
    <row r="3" spans="1:2">
      <c r="A3" s="2">
        <v>2016010131</v>
      </c>
      <c r="B3" s="1" t="s">
        <v>17</v>
      </c>
    </row>
    <row r="4" spans="1:2">
      <c r="A4" s="2">
        <v>2016010132</v>
      </c>
      <c r="B4" s="1" t="s">
        <v>2</v>
      </c>
    </row>
    <row r="5" spans="1:2">
      <c r="A5" s="2">
        <v>2016010135</v>
      </c>
      <c r="B5" s="1" t="s">
        <v>13</v>
      </c>
    </row>
    <row r="6" spans="1:2">
      <c r="A6" s="2">
        <v>2016010136</v>
      </c>
      <c r="B6" s="1" t="s">
        <v>28</v>
      </c>
    </row>
    <row r="7" spans="1:2">
      <c r="A7" s="2">
        <v>2016010137</v>
      </c>
      <c r="B7" s="1" t="s">
        <v>20</v>
      </c>
    </row>
    <row r="8" spans="1:2">
      <c r="A8" s="2">
        <v>2016010138</v>
      </c>
      <c r="B8" s="1" t="s">
        <v>5</v>
      </c>
    </row>
    <row r="9" spans="1:2">
      <c r="A9" s="2">
        <v>2016010139</v>
      </c>
      <c r="B9" s="1" t="s">
        <v>4</v>
      </c>
    </row>
    <row r="10" spans="1:2">
      <c r="A10" s="2">
        <v>2016010140</v>
      </c>
      <c r="B10" s="1" t="s">
        <v>10</v>
      </c>
    </row>
    <row r="11" spans="1:2">
      <c r="A11" s="2">
        <v>2016010141</v>
      </c>
      <c r="B11" s="1" t="s">
        <v>14</v>
      </c>
    </row>
    <row r="12" spans="1:2">
      <c r="A12" s="2">
        <v>2016010143</v>
      </c>
      <c r="B12" s="1" t="s">
        <v>44</v>
      </c>
    </row>
    <row r="13" spans="1:2">
      <c r="A13" s="2">
        <v>2016010144</v>
      </c>
      <c r="B13" s="1" t="s">
        <v>43</v>
      </c>
    </row>
    <row r="14" spans="1:2">
      <c r="A14" s="2">
        <v>2016010145</v>
      </c>
      <c r="B14" s="1" t="s">
        <v>39</v>
      </c>
    </row>
    <row r="15" spans="1:2">
      <c r="A15" s="2">
        <v>2016010146</v>
      </c>
      <c r="B15" s="1" t="s">
        <v>47</v>
      </c>
    </row>
    <row r="16" spans="1:2">
      <c r="A16" s="2">
        <v>2016010148</v>
      </c>
      <c r="B16" s="1" t="s">
        <v>49</v>
      </c>
    </row>
    <row r="17" spans="1:2">
      <c r="A17" s="2">
        <v>2016010150</v>
      </c>
      <c r="B17" s="1" t="s">
        <v>22</v>
      </c>
    </row>
    <row r="18" spans="1:2">
      <c r="A18" s="2">
        <v>2016010151</v>
      </c>
      <c r="B18" s="1" t="s">
        <v>26</v>
      </c>
    </row>
    <row r="19" spans="1:2">
      <c r="A19" s="2">
        <v>2016010152</v>
      </c>
      <c r="B19" s="1" t="s">
        <v>31</v>
      </c>
    </row>
    <row r="20" spans="1:2">
      <c r="A20" s="2">
        <v>2016010154</v>
      </c>
      <c r="B20" s="1" t="s">
        <v>45</v>
      </c>
    </row>
    <row r="21" spans="1:2">
      <c r="A21" s="2">
        <v>2016010155</v>
      </c>
      <c r="B21" s="1" t="s">
        <v>18</v>
      </c>
    </row>
    <row r="22" spans="1:2">
      <c r="A22" s="2">
        <v>2016010156</v>
      </c>
      <c r="B22" s="1" t="s">
        <v>48</v>
      </c>
    </row>
    <row r="23" spans="1:2">
      <c r="A23" s="2">
        <v>2016010159</v>
      </c>
      <c r="B23" s="1" t="s">
        <v>46</v>
      </c>
    </row>
    <row r="24" spans="1:2">
      <c r="A24" s="2">
        <v>2016010160</v>
      </c>
      <c r="B24" s="1" t="s">
        <v>11</v>
      </c>
    </row>
    <row r="25" spans="1:2">
      <c r="A25" s="2">
        <v>2016010161</v>
      </c>
      <c r="B25" s="1" t="s">
        <v>12</v>
      </c>
    </row>
    <row r="26" spans="1:2">
      <c r="A26" s="2">
        <v>2016010163</v>
      </c>
      <c r="B26" s="1" t="s">
        <v>6</v>
      </c>
    </row>
    <row r="27" spans="1:2">
      <c r="A27" s="2">
        <v>2016010164</v>
      </c>
      <c r="B27" s="1" t="s">
        <v>15</v>
      </c>
    </row>
    <row r="28" spans="1:2">
      <c r="A28" s="2">
        <v>2016010165</v>
      </c>
      <c r="B28" s="1" t="s">
        <v>7</v>
      </c>
    </row>
    <row r="29" spans="1:2">
      <c r="A29" s="2">
        <v>2016010166</v>
      </c>
      <c r="B29" s="1" t="s">
        <v>8</v>
      </c>
    </row>
    <row r="30" spans="1:2">
      <c r="A30" s="2">
        <v>2016010167</v>
      </c>
      <c r="B30" s="1" t="s">
        <v>23</v>
      </c>
    </row>
    <row r="31" spans="1:2">
      <c r="A31" s="2">
        <v>2016010168</v>
      </c>
      <c r="B31" s="1" t="s">
        <v>24</v>
      </c>
    </row>
    <row r="32" spans="1:2">
      <c r="A32" s="2">
        <v>2016010169</v>
      </c>
      <c r="B32" s="1" t="s">
        <v>16</v>
      </c>
    </row>
    <row r="33" spans="1:2">
      <c r="A33" s="2">
        <v>2016010171</v>
      </c>
      <c r="B33" s="1" t="s">
        <v>35</v>
      </c>
    </row>
    <row r="34" spans="1:2">
      <c r="A34" s="2">
        <v>2016010172</v>
      </c>
      <c r="B34" s="1" t="s">
        <v>34</v>
      </c>
    </row>
    <row r="35" spans="1:2">
      <c r="A35" s="2">
        <v>2016010173</v>
      </c>
      <c r="B35" s="1" t="s">
        <v>33</v>
      </c>
    </row>
    <row r="36" spans="1:2">
      <c r="A36" s="2">
        <v>2016010174</v>
      </c>
      <c r="B36" s="1" t="s">
        <v>9</v>
      </c>
    </row>
    <row r="37" spans="1:2">
      <c r="A37" s="2">
        <v>2016010175</v>
      </c>
      <c r="B37" s="1" t="s">
        <v>27</v>
      </c>
    </row>
    <row r="38" spans="1:2">
      <c r="A38" s="2">
        <v>2016010176</v>
      </c>
      <c r="B38" s="1" t="s">
        <v>21</v>
      </c>
    </row>
    <row r="39" spans="1:2">
      <c r="A39" s="2">
        <v>2016010177</v>
      </c>
      <c r="B39" s="1" t="s">
        <v>19</v>
      </c>
    </row>
    <row r="40" spans="1:2">
      <c r="A40" s="2">
        <v>2016010178</v>
      </c>
      <c r="B40" s="1" t="s">
        <v>42</v>
      </c>
    </row>
    <row r="41" spans="1:2">
      <c r="A41" s="2">
        <v>2016010179</v>
      </c>
      <c r="B41" s="1" t="s">
        <v>25</v>
      </c>
    </row>
    <row r="42" spans="1:2">
      <c r="A42" s="2">
        <v>2016010180</v>
      </c>
      <c r="B42" s="1" t="s">
        <v>32</v>
      </c>
    </row>
    <row r="43" spans="1:2">
      <c r="A43" s="2">
        <v>2016010181</v>
      </c>
      <c r="B43" s="1" t="s">
        <v>38</v>
      </c>
    </row>
    <row r="44" spans="1:2">
      <c r="A44" s="2">
        <v>2016010183</v>
      </c>
      <c r="B44" s="1" t="s">
        <v>36</v>
      </c>
    </row>
    <row r="45" spans="1:2">
      <c r="A45" s="2">
        <v>2016010184</v>
      </c>
      <c r="B45" s="1" t="s">
        <v>41</v>
      </c>
    </row>
    <row r="46" spans="1:2">
      <c r="A46" s="2">
        <v>2016010185</v>
      </c>
      <c r="B46" s="1" t="s">
        <v>29</v>
      </c>
    </row>
    <row r="47" spans="1:2">
      <c r="A47" s="2">
        <v>2016010186</v>
      </c>
      <c r="B47" s="1" t="s">
        <v>37</v>
      </c>
    </row>
    <row r="48" spans="1:2">
      <c r="A48" s="2">
        <v>2016010187</v>
      </c>
      <c r="B48" s="1" t="s">
        <v>40</v>
      </c>
    </row>
    <row r="49" spans="1:2">
      <c r="A49" s="2">
        <v>2016010189</v>
      </c>
      <c r="B49" s="1" t="s">
        <v>30</v>
      </c>
    </row>
    <row r="50" spans="1:2">
      <c r="A50" s="2">
        <v>2015010174</v>
      </c>
      <c r="B50" s="1" t="s">
        <v>50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B44AA-C071-4D74-B2D2-12E8896A7FFE}">
  <dimension ref="A1:L50"/>
  <sheetViews>
    <sheetView tabSelected="1" zoomScaleNormal="100" workbookViewId="0">
      <selection activeCell="M5" sqref="M5"/>
    </sheetView>
  </sheetViews>
  <sheetFormatPr defaultColWidth="9" defaultRowHeight="14.25"/>
  <cols>
    <col min="1" max="1" width="11.625" style="3" bestFit="1" customWidth="1"/>
    <col min="2" max="2" width="9" style="23"/>
    <col min="3" max="3" width="11.625" style="3" customWidth="1"/>
    <col min="4" max="6" width="9" style="3"/>
    <col min="7" max="7" width="9.875" style="16" bestFit="1" customWidth="1"/>
    <col min="8" max="8" width="9.875" style="42" customWidth="1"/>
    <col min="9" max="16384" width="9" style="3"/>
  </cols>
  <sheetData>
    <row r="1" spans="1:12">
      <c r="A1" s="3" t="s">
        <v>94</v>
      </c>
      <c r="B1" s="23" t="s">
        <v>95</v>
      </c>
      <c r="C1" s="3" t="s">
        <v>102</v>
      </c>
      <c r="D1" s="3" t="s">
        <v>103</v>
      </c>
      <c r="E1" s="3" t="s">
        <v>104</v>
      </c>
      <c r="F1" s="3" t="s">
        <v>98</v>
      </c>
      <c r="G1" s="16" t="s">
        <v>363</v>
      </c>
      <c r="H1" s="42" t="s">
        <v>364</v>
      </c>
      <c r="I1" s="3" t="s">
        <v>258</v>
      </c>
      <c r="J1" s="3" t="s">
        <v>259</v>
      </c>
      <c r="K1" s="3" t="s">
        <v>260</v>
      </c>
      <c r="L1" s="3" t="s">
        <v>365</v>
      </c>
    </row>
    <row r="2" spans="1:12">
      <c r="A2" s="2">
        <v>2016010132</v>
      </c>
      <c r="B2" s="24" t="s">
        <v>2</v>
      </c>
      <c r="C2" s="3">
        <v>90.302419354838705</v>
      </c>
      <c r="D2" s="3">
        <v>98.572807650544874</v>
      </c>
      <c r="F2" s="3">
        <f t="shared" ref="F2:F33" si="0">SUM(C2*0.7+D2*0.2+E2)</f>
        <v>82.926255078496069</v>
      </c>
      <c r="G2" s="40">
        <v>97.916666666666657</v>
      </c>
      <c r="H2" s="43">
        <v>1</v>
      </c>
      <c r="I2" s="3">
        <v>0</v>
      </c>
      <c r="J2" s="27">
        <v>555</v>
      </c>
      <c r="K2" s="28">
        <v>606</v>
      </c>
    </row>
    <row r="3" spans="1:12">
      <c r="A3" s="2">
        <v>2016010130</v>
      </c>
      <c r="B3" s="24" t="s">
        <v>3</v>
      </c>
      <c r="C3" s="3">
        <v>88.420078740157479</v>
      </c>
      <c r="D3" s="3">
        <v>99.279449527878796</v>
      </c>
      <c r="F3" s="3">
        <f t="shared" si="0"/>
        <v>81.749945023685996</v>
      </c>
      <c r="G3" s="40">
        <v>95.918367346938766</v>
      </c>
      <c r="H3" s="43">
        <v>2</v>
      </c>
      <c r="I3" s="3">
        <v>0</v>
      </c>
      <c r="J3" s="27">
        <v>551</v>
      </c>
      <c r="K3" s="28">
        <v>464</v>
      </c>
    </row>
    <row r="4" spans="1:12">
      <c r="A4" s="2">
        <v>2016010138</v>
      </c>
      <c r="B4" s="24" t="s">
        <v>5</v>
      </c>
      <c r="C4" s="3">
        <v>86.19291338582677</v>
      </c>
      <c r="D4" s="3">
        <v>92.141101398197407</v>
      </c>
      <c r="F4" s="3">
        <f t="shared" si="0"/>
        <v>78.763259649718208</v>
      </c>
      <c r="G4" s="40">
        <v>87.755102040816325</v>
      </c>
      <c r="H4" s="43">
        <v>3</v>
      </c>
      <c r="I4" s="3">
        <v>0</v>
      </c>
      <c r="J4" s="27">
        <v>511</v>
      </c>
      <c r="K4" s="28">
        <v>439</v>
      </c>
    </row>
    <row r="5" spans="1:12">
      <c r="A5" s="2">
        <v>2016010139</v>
      </c>
      <c r="B5" s="24" t="s">
        <v>4</v>
      </c>
      <c r="C5" s="3">
        <v>85.665354330708666</v>
      </c>
      <c r="D5" s="3">
        <v>91.518801697477784</v>
      </c>
      <c r="F5" s="3">
        <f t="shared" si="0"/>
        <v>78.269508370991616</v>
      </c>
      <c r="G5" s="40">
        <v>89.795918367346943</v>
      </c>
      <c r="H5" s="43">
        <v>4</v>
      </c>
      <c r="I5" s="3">
        <v>0</v>
      </c>
      <c r="J5" s="27">
        <v>545</v>
      </c>
      <c r="K5" s="28">
        <v>530</v>
      </c>
    </row>
    <row r="6" spans="1:12">
      <c r="A6" s="2">
        <v>2016010141</v>
      </c>
      <c r="B6" s="24" t="s">
        <v>14</v>
      </c>
      <c r="C6" s="3">
        <v>85.503937007874015</v>
      </c>
      <c r="D6" s="3">
        <v>90.070560653554367</v>
      </c>
      <c r="F6" s="3">
        <f t="shared" si="0"/>
        <v>77.866868036222684</v>
      </c>
      <c r="G6" s="40">
        <v>83.673469387755105</v>
      </c>
      <c r="H6" s="43">
        <v>5</v>
      </c>
      <c r="I6" s="3">
        <v>0</v>
      </c>
      <c r="J6" s="27">
        <v>505</v>
      </c>
      <c r="K6" s="28">
        <v>446</v>
      </c>
    </row>
    <row r="7" spans="1:12">
      <c r="A7" s="2">
        <v>2016010163</v>
      </c>
      <c r="B7" s="24" t="s">
        <v>6</v>
      </c>
      <c r="C7" s="3">
        <v>83.642125984251962</v>
      </c>
      <c r="D7" s="3">
        <v>89.535793090415609</v>
      </c>
      <c r="F7" s="3">
        <f t="shared" si="0"/>
        <v>76.456646807059485</v>
      </c>
      <c r="G7" s="40">
        <v>77.551020408163268</v>
      </c>
      <c r="H7" s="43">
        <v>6</v>
      </c>
      <c r="I7" s="3">
        <v>0</v>
      </c>
      <c r="J7" s="27">
        <v>474</v>
      </c>
      <c r="K7" s="27">
        <v>390</v>
      </c>
    </row>
    <row r="8" spans="1:12">
      <c r="A8" s="2">
        <v>2016010165</v>
      </c>
      <c r="B8" s="24" t="s">
        <v>7</v>
      </c>
      <c r="C8" s="3">
        <v>82.83937007874016</v>
      </c>
      <c r="D8" s="3">
        <v>88.120601840112911</v>
      </c>
      <c r="F8" s="3">
        <f t="shared" si="0"/>
        <v>75.611679423140686</v>
      </c>
      <c r="G8" s="40">
        <v>79.591836734693871</v>
      </c>
      <c r="H8" s="43">
        <v>7</v>
      </c>
      <c r="I8" s="3">
        <v>0</v>
      </c>
      <c r="J8" s="27">
        <v>470</v>
      </c>
      <c r="K8" s="27">
        <v>364</v>
      </c>
    </row>
    <row r="9" spans="1:12">
      <c r="A9" s="2">
        <v>2016010174</v>
      </c>
      <c r="B9" s="24" t="s">
        <v>9</v>
      </c>
      <c r="C9" s="3">
        <v>82.808897637795269</v>
      </c>
      <c r="D9" s="3">
        <v>86.800905216205805</v>
      </c>
      <c r="F9" s="3">
        <f t="shared" si="0"/>
        <v>75.326409389697844</v>
      </c>
      <c r="G9" s="40">
        <v>77.551020408163268</v>
      </c>
      <c r="H9" s="43">
        <v>8</v>
      </c>
      <c r="I9" s="3">
        <v>0</v>
      </c>
      <c r="J9" s="27">
        <v>467</v>
      </c>
      <c r="K9" s="27">
        <v>441</v>
      </c>
    </row>
    <row r="10" spans="1:12">
      <c r="A10" s="2">
        <v>2016010166</v>
      </c>
      <c r="B10" s="24" t="s">
        <v>8</v>
      </c>
      <c r="C10" s="3">
        <v>81.400787401574803</v>
      </c>
      <c r="D10" s="3">
        <v>87.472906581538666</v>
      </c>
      <c r="F10" s="3">
        <f t="shared" si="0"/>
        <v>74.475132497410087</v>
      </c>
      <c r="G10" s="39">
        <v>69.387755102040813</v>
      </c>
      <c r="H10" s="44">
        <v>9</v>
      </c>
      <c r="I10" s="3">
        <v>0</v>
      </c>
      <c r="J10" s="27">
        <v>460</v>
      </c>
      <c r="K10" s="27">
        <v>470</v>
      </c>
    </row>
    <row r="11" spans="1:12">
      <c r="A11" s="2">
        <v>2016010140</v>
      </c>
      <c r="B11" s="24" t="s">
        <v>10</v>
      </c>
      <c r="C11" s="3">
        <v>80.476377952755911</v>
      </c>
      <c r="D11" s="3">
        <v>87.709606552226319</v>
      </c>
      <c r="F11" s="3">
        <f t="shared" si="0"/>
        <v>73.875385877374399</v>
      </c>
      <c r="G11" s="39">
        <v>69.387755102040813</v>
      </c>
      <c r="H11" s="44">
        <v>10</v>
      </c>
      <c r="I11" s="45">
        <v>1</v>
      </c>
      <c r="J11" s="27">
        <v>443</v>
      </c>
      <c r="K11" s="29" t="s">
        <v>231</v>
      </c>
    </row>
    <row r="12" spans="1:12">
      <c r="A12" s="2">
        <v>2016010131</v>
      </c>
      <c r="B12" s="24" t="s">
        <v>17</v>
      </c>
      <c r="C12" s="3">
        <v>79.728346456692918</v>
      </c>
      <c r="D12" s="3">
        <v>86.086969413417762</v>
      </c>
      <c r="F12" s="3">
        <f t="shared" si="0"/>
        <v>73.027236402368601</v>
      </c>
      <c r="G12" s="39">
        <v>69.387755102040813</v>
      </c>
      <c r="H12" s="44">
        <v>11</v>
      </c>
      <c r="I12" s="3">
        <v>0</v>
      </c>
      <c r="J12" s="27">
        <v>460</v>
      </c>
      <c r="K12" s="28">
        <v>508</v>
      </c>
    </row>
    <row r="13" spans="1:12">
      <c r="A13" s="2">
        <v>2016010161</v>
      </c>
      <c r="B13" s="24" t="s">
        <v>12</v>
      </c>
      <c r="C13" s="3">
        <v>79.547244094488192</v>
      </c>
      <c r="D13" s="3">
        <v>86.43601999025897</v>
      </c>
      <c r="F13" s="3">
        <f t="shared" si="0"/>
        <v>72.970274864193527</v>
      </c>
      <c r="G13" s="39">
        <v>65.306122448979593</v>
      </c>
      <c r="H13" s="44">
        <v>12</v>
      </c>
      <c r="I13" s="45">
        <v>1</v>
      </c>
      <c r="J13" s="27">
        <v>492</v>
      </c>
      <c r="K13" s="27">
        <v>375</v>
      </c>
    </row>
    <row r="14" spans="1:12">
      <c r="A14" s="2">
        <v>2016010137</v>
      </c>
      <c r="B14" s="24" t="s">
        <v>20</v>
      </c>
      <c r="C14" s="3">
        <v>78.003937007874015</v>
      </c>
      <c r="D14" s="3">
        <v>84.437574128049121</v>
      </c>
      <c r="F14" s="3">
        <f t="shared" si="0"/>
        <v>71.490270731121626</v>
      </c>
      <c r="G14" s="39">
        <v>61.224489795918366</v>
      </c>
      <c r="H14" s="44">
        <v>13</v>
      </c>
      <c r="I14" s="3">
        <v>0</v>
      </c>
      <c r="J14" s="27">
        <v>570</v>
      </c>
      <c r="K14" s="28">
        <v>547</v>
      </c>
    </row>
    <row r="15" spans="1:12">
      <c r="A15" s="2">
        <v>2016010135</v>
      </c>
      <c r="B15" s="24" t="s">
        <v>13</v>
      </c>
      <c r="C15" s="3">
        <v>76.715748031496062</v>
      </c>
      <c r="D15" s="3">
        <v>87.983400551299994</v>
      </c>
      <c r="F15" s="3">
        <f t="shared" si="0"/>
        <v>71.297703732307241</v>
      </c>
      <c r="G15" s="39">
        <v>55.102040816326522</v>
      </c>
      <c r="H15" s="44">
        <v>14</v>
      </c>
      <c r="I15" s="3">
        <v>0</v>
      </c>
      <c r="J15" s="27">
        <v>425</v>
      </c>
      <c r="K15" s="28">
        <v>388</v>
      </c>
    </row>
    <row r="16" spans="1:12">
      <c r="A16" s="2">
        <v>2016010179</v>
      </c>
      <c r="B16" s="24" t="s">
        <v>25</v>
      </c>
      <c r="C16" s="3">
        <v>77.601968503937016</v>
      </c>
      <c r="D16" s="3">
        <v>84.269296677466485</v>
      </c>
      <c r="F16" s="3">
        <f t="shared" si="0"/>
        <v>71.175237288249207</v>
      </c>
      <c r="G16" s="39">
        <v>51.020408163265309</v>
      </c>
      <c r="H16" s="44">
        <v>15</v>
      </c>
      <c r="I16" s="45">
        <v>1</v>
      </c>
      <c r="J16" s="27">
        <v>492</v>
      </c>
      <c r="K16" s="27">
        <v>382</v>
      </c>
    </row>
    <row r="17" spans="1:11">
      <c r="A17" s="2">
        <v>2016010136</v>
      </c>
      <c r="B17" s="24" t="s">
        <v>28</v>
      </c>
      <c r="C17" s="3">
        <v>77.086614173228341</v>
      </c>
      <c r="D17" s="3">
        <v>85.198337687736185</v>
      </c>
      <c r="F17" s="3">
        <f t="shared" si="0"/>
        <v>71.000297458807069</v>
      </c>
      <c r="G17" s="39">
        <v>57.142857142857139</v>
      </c>
      <c r="H17" s="44">
        <v>16</v>
      </c>
      <c r="I17" s="3">
        <v>0</v>
      </c>
      <c r="J17" s="27">
        <v>458</v>
      </c>
      <c r="K17" s="29" t="s">
        <v>231</v>
      </c>
    </row>
    <row r="18" spans="1:11">
      <c r="A18" s="2">
        <v>2016010189</v>
      </c>
      <c r="B18" s="24" t="s">
        <v>30</v>
      </c>
      <c r="C18" s="3">
        <v>76.597637795275588</v>
      </c>
      <c r="D18" s="3">
        <v>81.910324641349803</v>
      </c>
      <c r="F18" s="3">
        <f t="shared" si="0"/>
        <v>70.000411384962874</v>
      </c>
      <c r="G18" s="39">
        <v>44.897959183673471</v>
      </c>
      <c r="H18" s="44">
        <v>17</v>
      </c>
      <c r="I18" s="3">
        <v>0</v>
      </c>
      <c r="J18" s="27">
        <v>466</v>
      </c>
      <c r="K18" s="27">
        <v>414</v>
      </c>
    </row>
    <row r="19" spans="1:11">
      <c r="A19" s="2">
        <v>2016010167</v>
      </c>
      <c r="B19" s="24" t="s">
        <v>23</v>
      </c>
      <c r="C19" s="3">
        <v>76.075590551181108</v>
      </c>
      <c r="D19" s="3">
        <v>82.803390745057413</v>
      </c>
      <c r="F19" s="3">
        <f t="shared" si="0"/>
        <v>69.813591534838253</v>
      </c>
      <c r="G19" s="39">
        <v>48.979591836734691</v>
      </c>
      <c r="H19" s="44">
        <v>18</v>
      </c>
      <c r="I19" s="45">
        <v>1</v>
      </c>
      <c r="J19" s="27">
        <v>618</v>
      </c>
      <c r="K19" s="27">
        <v>563</v>
      </c>
    </row>
    <row r="20" spans="1:11">
      <c r="A20" s="2">
        <v>2016010169</v>
      </c>
      <c r="B20" s="24" t="s">
        <v>16</v>
      </c>
      <c r="C20" s="3">
        <v>75.921653543307087</v>
      </c>
      <c r="D20" s="3">
        <v>82.538655030173416</v>
      </c>
      <c r="F20" s="3">
        <f t="shared" si="0"/>
        <v>69.652888486349639</v>
      </c>
      <c r="G20" s="39">
        <v>53.061224489795919</v>
      </c>
      <c r="H20" s="44">
        <v>19</v>
      </c>
      <c r="I20" s="45">
        <v>3</v>
      </c>
      <c r="J20" s="27">
        <v>440</v>
      </c>
      <c r="K20" s="29" t="s">
        <v>231</v>
      </c>
    </row>
    <row r="21" spans="1:11">
      <c r="A21" s="2">
        <v>2016010177</v>
      </c>
      <c r="B21" s="24" t="s">
        <v>19</v>
      </c>
      <c r="C21" s="3">
        <v>75.763779527559052</v>
      </c>
      <c r="D21" s="3">
        <v>82.926637179786113</v>
      </c>
      <c r="F21" s="3">
        <f t="shared" si="0"/>
        <v>69.619973105248562</v>
      </c>
      <c r="G21" s="39">
        <v>53.061224489795919</v>
      </c>
      <c r="H21" s="44">
        <v>20</v>
      </c>
      <c r="I21" s="45">
        <v>2</v>
      </c>
      <c r="J21" s="27">
        <v>431</v>
      </c>
      <c r="K21" s="29" t="s">
        <v>231</v>
      </c>
    </row>
    <row r="22" spans="1:11">
      <c r="A22" s="2">
        <v>2016010183</v>
      </c>
      <c r="B22" s="24" t="s">
        <v>36</v>
      </c>
      <c r="C22" s="3">
        <v>75.605511811023618</v>
      </c>
      <c r="D22" s="3">
        <v>83.278289234149412</v>
      </c>
      <c r="F22" s="3">
        <f t="shared" si="0"/>
        <v>69.579516114546408</v>
      </c>
      <c r="G22" s="39">
        <v>63.265306122448983</v>
      </c>
      <c r="H22" s="44">
        <v>21</v>
      </c>
      <c r="I22" s="45">
        <v>3</v>
      </c>
      <c r="J22" s="27">
        <v>429</v>
      </c>
      <c r="K22" s="29" t="s">
        <v>231</v>
      </c>
    </row>
    <row r="23" spans="1:11">
      <c r="A23" s="2">
        <v>2016010160</v>
      </c>
      <c r="B23" s="24" t="s">
        <v>11</v>
      </c>
      <c r="C23" s="3">
        <v>74.991338582677159</v>
      </c>
      <c r="D23" s="3">
        <v>85.312582278824763</v>
      </c>
      <c r="F23" s="3">
        <f t="shared" si="0"/>
        <v>69.55645346363896</v>
      </c>
      <c r="G23" s="39">
        <v>53.061224489795919</v>
      </c>
      <c r="H23" s="44">
        <v>22</v>
      </c>
      <c r="I23" s="45">
        <v>5</v>
      </c>
      <c r="J23" s="27">
        <v>495</v>
      </c>
      <c r="K23" s="27">
        <v>442</v>
      </c>
    </row>
    <row r="24" spans="1:11">
      <c r="A24" s="2">
        <v>2016010164</v>
      </c>
      <c r="B24" s="24" t="s">
        <v>15</v>
      </c>
      <c r="C24" s="3">
        <v>75.378740157480323</v>
      </c>
      <c r="D24" s="3">
        <v>83.708079604706953</v>
      </c>
      <c r="F24" s="3">
        <f t="shared" si="0"/>
        <v>69.506734031177615</v>
      </c>
      <c r="G24" s="39">
        <v>51.020408163265309</v>
      </c>
      <c r="H24" s="44">
        <v>23</v>
      </c>
      <c r="I24" s="45">
        <v>4</v>
      </c>
      <c r="J24" s="27">
        <v>496</v>
      </c>
      <c r="K24" s="27">
        <v>405</v>
      </c>
    </row>
    <row r="25" spans="1:11">
      <c r="A25" s="2">
        <v>2016010151</v>
      </c>
      <c r="B25" s="24" t="s">
        <v>26</v>
      </c>
      <c r="C25" s="3">
        <v>75.287401574803155</v>
      </c>
      <c r="D25" s="3">
        <v>83.325029770902574</v>
      </c>
      <c r="F25" s="3">
        <f t="shared" si="0"/>
        <v>69.366187056542714</v>
      </c>
      <c r="G25" s="39">
        <v>46.938775510204081</v>
      </c>
      <c r="H25" s="44">
        <v>24</v>
      </c>
      <c r="I25" s="45">
        <v>2</v>
      </c>
      <c r="J25" s="27">
        <v>441</v>
      </c>
      <c r="K25" s="29" t="s">
        <v>231</v>
      </c>
    </row>
    <row r="26" spans="1:11">
      <c r="A26" s="2">
        <v>2016010168</v>
      </c>
      <c r="B26" s="24" t="s">
        <v>24</v>
      </c>
      <c r="C26" s="3">
        <v>74.814960629921259</v>
      </c>
      <c r="D26" s="3">
        <v>81.932188689335078</v>
      </c>
      <c r="F26" s="3">
        <f t="shared" si="0"/>
        <v>68.756910178811893</v>
      </c>
      <c r="G26" s="39">
        <v>42.857142857142854</v>
      </c>
      <c r="H26" s="44">
        <v>25</v>
      </c>
      <c r="I26" s="45">
        <v>1</v>
      </c>
      <c r="J26" s="27">
        <v>460</v>
      </c>
      <c r="K26" s="27">
        <v>444</v>
      </c>
    </row>
    <row r="27" spans="1:11">
      <c r="A27" s="2">
        <v>2016010171</v>
      </c>
      <c r="B27" s="24" t="s">
        <v>257</v>
      </c>
      <c r="C27" s="3">
        <v>75.712550607287454</v>
      </c>
      <c r="D27" s="3">
        <v>78.484752573957621</v>
      </c>
      <c r="F27" s="3">
        <f t="shared" si="0"/>
        <v>68.695735939892742</v>
      </c>
      <c r="G27" s="39">
        <v>34.693877551020407</v>
      </c>
      <c r="H27" s="44">
        <v>26</v>
      </c>
      <c r="I27" s="45">
        <v>1</v>
      </c>
      <c r="J27" s="27">
        <v>464</v>
      </c>
      <c r="K27" s="29" t="s">
        <v>231</v>
      </c>
    </row>
    <row r="28" spans="1:11">
      <c r="A28" s="2">
        <v>2016010150</v>
      </c>
      <c r="B28" s="24" t="s">
        <v>22</v>
      </c>
      <c r="C28" s="3">
        <v>74.607874015748038</v>
      </c>
      <c r="D28" s="3">
        <v>82.139556627744113</v>
      </c>
      <c r="F28" s="3">
        <f t="shared" si="0"/>
        <v>68.653423136572442</v>
      </c>
      <c r="G28" s="39">
        <v>44.897959183673471</v>
      </c>
      <c r="H28" s="44">
        <v>27</v>
      </c>
      <c r="I28" s="45">
        <v>3</v>
      </c>
      <c r="J28" s="27">
        <v>449</v>
      </c>
      <c r="K28" s="29" t="s">
        <v>231</v>
      </c>
    </row>
    <row r="29" spans="1:11">
      <c r="A29" s="2">
        <v>2016010155</v>
      </c>
      <c r="B29" s="24" t="s">
        <v>18</v>
      </c>
      <c r="C29" s="3">
        <v>73.653543307086608</v>
      </c>
      <c r="D29" s="3">
        <v>80.41286931758961</v>
      </c>
      <c r="F29" s="3">
        <f t="shared" si="0"/>
        <v>67.64005417847855</v>
      </c>
      <c r="G29" s="39">
        <v>44.897959183673471</v>
      </c>
      <c r="H29" s="44">
        <v>28</v>
      </c>
      <c r="I29" s="45">
        <v>5</v>
      </c>
      <c r="J29" s="30">
        <v>361</v>
      </c>
      <c r="K29" s="29" t="s">
        <v>231</v>
      </c>
    </row>
    <row r="30" spans="1:11">
      <c r="A30" s="2">
        <v>2016010173</v>
      </c>
      <c r="B30" s="24" t="s">
        <v>33</v>
      </c>
      <c r="C30" s="3">
        <v>72.472440944881896</v>
      </c>
      <c r="D30" s="3">
        <v>80.61308677974715</v>
      </c>
      <c r="F30" s="3">
        <f t="shared" si="0"/>
        <v>66.853326017366754</v>
      </c>
      <c r="G30" s="39">
        <v>38.775510204081634</v>
      </c>
      <c r="H30" s="44">
        <v>29</v>
      </c>
      <c r="I30" s="3">
        <v>0</v>
      </c>
      <c r="J30" s="30">
        <v>370</v>
      </c>
      <c r="K30" s="29" t="s">
        <v>231</v>
      </c>
    </row>
    <row r="31" spans="1:11">
      <c r="A31" s="2">
        <v>2016010172</v>
      </c>
      <c r="B31" s="24" t="s">
        <v>34</v>
      </c>
      <c r="C31" s="3">
        <v>71.973228346456693</v>
      </c>
      <c r="D31" s="3">
        <v>79.419688010043942</v>
      </c>
      <c r="F31" s="3">
        <f t="shared" si="0"/>
        <v>66.265197444528468</v>
      </c>
      <c r="G31" s="39">
        <v>26.530612244897959</v>
      </c>
      <c r="H31" s="44">
        <v>30</v>
      </c>
      <c r="I31" s="45">
        <v>2</v>
      </c>
      <c r="J31" s="27">
        <v>451</v>
      </c>
      <c r="K31" s="29" t="s">
        <v>231</v>
      </c>
    </row>
    <row r="32" spans="1:11">
      <c r="A32" s="2">
        <v>2016010180</v>
      </c>
      <c r="B32" s="24" t="s">
        <v>32</v>
      </c>
      <c r="C32" s="3">
        <v>72.058267716535426</v>
      </c>
      <c r="D32" s="3">
        <v>78.836959998305915</v>
      </c>
      <c r="F32" s="3">
        <f t="shared" si="0"/>
        <v>66.208179401235981</v>
      </c>
      <c r="G32" s="39">
        <v>40.816326530612244</v>
      </c>
      <c r="H32" s="44">
        <v>31</v>
      </c>
      <c r="I32" s="45">
        <v>4</v>
      </c>
      <c r="J32" s="27">
        <v>446</v>
      </c>
      <c r="K32" s="27">
        <v>346</v>
      </c>
    </row>
    <row r="33" spans="1:11" s="16" customFormat="1">
      <c r="A33" s="18">
        <v>2016010186</v>
      </c>
      <c r="B33" s="26" t="s">
        <v>37</v>
      </c>
      <c r="C33" s="16">
        <v>71.535433070866148</v>
      </c>
      <c r="D33" s="16">
        <v>79.520237538138247</v>
      </c>
      <c r="F33" s="3">
        <f t="shared" si="0"/>
        <v>65.978850657233949</v>
      </c>
      <c r="G33" s="39">
        <v>40.816326530612244</v>
      </c>
      <c r="H33" s="44">
        <v>32</v>
      </c>
      <c r="I33" s="46">
        <v>6</v>
      </c>
      <c r="J33" s="27">
        <v>426</v>
      </c>
      <c r="K33" s="29" t="s">
        <v>231</v>
      </c>
    </row>
    <row r="34" spans="1:11">
      <c r="A34" s="2">
        <v>2016010144</v>
      </c>
      <c r="B34" s="24" t="s">
        <v>43</v>
      </c>
      <c r="C34" s="3">
        <v>71.739763779527564</v>
      </c>
      <c r="D34" s="3">
        <v>78.404211695980749</v>
      </c>
      <c r="F34" s="3">
        <f t="shared" ref="F34:F50" si="1">SUM(C34*0.7+D34*0.2+E34)</f>
        <v>65.898676984865446</v>
      </c>
      <c r="G34" s="39">
        <v>42.857142857142854</v>
      </c>
      <c r="H34" s="44">
        <v>33</v>
      </c>
      <c r="I34" s="45">
        <v>3</v>
      </c>
      <c r="J34" s="27">
        <v>578</v>
      </c>
      <c r="K34" s="28">
        <v>507</v>
      </c>
    </row>
    <row r="35" spans="1:11">
      <c r="A35" s="2">
        <v>2016010181</v>
      </c>
      <c r="B35" s="24" t="s">
        <v>38</v>
      </c>
      <c r="C35" s="3">
        <v>71.338582677165348</v>
      </c>
      <c r="D35" s="3">
        <v>79.766962841917405</v>
      </c>
      <c r="F35" s="3">
        <f t="shared" si="1"/>
        <v>65.890400442399226</v>
      </c>
      <c r="G35" s="39">
        <v>28.571428571428569</v>
      </c>
      <c r="H35" s="44">
        <v>34</v>
      </c>
      <c r="I35" s="45">
        <v>7</v>
      </c>
      <c r="J35" s="30">
        <v>381</v>
      </c>
      <c r="K35" s="29" t="s">
        <v>231</v>
      </c>
    </row>
    <row r="36" spans="1:11">
      <c r="A36" s="2">
        <v>2016010152</v>
      </c>
      <c r="B36" s="24" t="s">
        <v>31</v>
      </c>
      <c r="C36" s="3">
        <v>71.979133858267716</v>
      </c>
      <c r="D36" s="3">
        <v>77.50082550138363</v>
      </c>
      <c r="F36" s="3">
        <f t="shared" si="1"/>
        <v>65.885558801064121</v>
      </c>
      <c r="G36" s="39">
        <v>30.612244897959183</v>
      </c>
      <c r="H36" s="44">
        <v>35</v>
      </c>
      <c r="I36" s="45">
        <v>3</v>
      </c>
      <c r="J36" s="27">
        <v>478</v>
      </c>
      <c r="K36" s="29" t="s">
        <v>231</v>
      </c>
    </row>
    <row r="37" spans="1:11">
      <c r="A37" s="2">
        <v>2016010175</v>
      </c>
      <c r="B37" s="24" t="s">
        <v>27</v>
      </c>
      <c r="C37" s="3">
        <v>71.140157480314954</v>
      </c>
      <c r="D37" s="3">
        <v>80.193875272642572</v>
      </c>
      <c r="F37" s="3">
        <f t="shared" si="1"/>
        <v>65.836885290748981</v>
      </c>
      <c r="G37" s="39">
        <v>36.734693877551024</v>
      </c>
      <c r="H37" s="44">
        <v>36</v>
      </c>
      <c r="I37" s="45">
        <v>2</v>
      </c>
      <c r="J37" s="27">
        <v>475</v>
      </c>
      <c r="K37" s="27">
        <v>272</v>
      </c>
    </row>
    <row r="38" spans="1:11">
      <c r="A38" s="2">
        <v>2016010187</v>
      </c>
      <c r="B38" s="24" t="s">
        <v>40</v>
      </c>
      <c r="C38" s="3">
        <v>71.219685039370077</v>
      </c>
      <c r="D38" s="3">
        <v>79.732919945725925</v>
      </c>
      <c r="F38" s="3">
        <f t="shared" si="1"/>
        <v>65.800363516704238</v>
      </c>
      <c r="G38" s="39">
        <v>59.183673469387756</v>
      </c>
      <c r="H38" s="44">
        <v>37</v>
      </c>
      <c r="I38" s="45">
        <v>9</v>
      </c>
      <c r="J38" s="27">
        <v>443</v>
      </c>
      <c r="K38" s="27">
        <v>374</v>
      </c>
    </row>
    <row r="39" spans="1:11">
      <c r="A39" s="2">
        <v>2016010178</v>
      </c>
      <c r="B39" s="24" t="s">
        <v>42</v>
      </c>
      <c r="C39" s="3">
        <v>71.522834645669292</v>
      </c>
      <c r="D39" s="3">
        <v>78.630800261264753</v>
      </c>
      <c r="F39" s="3">
        <f t="shared" si="1"/>
        <v>65.792144304221452</v>
      </c>
      <c r="G39" s="39">
        <v>40.816326530612244</v>
      </c>
      <c r="H39" s="44">
        <v>38</v>
      </c>
      <c r="I39" s="45">
        <v>4</v>
      </c>
      <c r="J39" s="30">
        <v>367</v>
      </c>
      <c r="K39" s="29" t="s">
        <v>231</v>
      </c>
    </row>
    <row r="40" spans="1:11">
      <c r="A40" s="2">
        <v>2016010176</v>
      </c>
      <c r="B40" s="24" t="s">
        <v>21</v>
      </c>
      <c r="C40" s="3">
        <v>70.651181102362216</v>
      </c>
      <c r="D40" s="3">
        <v>79.44190410498851</v>
      </c>
      <c r="F40" s="3">
        <f t="shared" si="1"/>
        <v>65.344207592651259</v>
      </c>
      <c r="G40" s="39">
        <v>36.734693877551024</v>
      </c>
      <c r="H40" s="44">
        <v>39</v>
      </c>
      <c r="I40" s="45">
        <v>5</v>
      </c>
      <c r="J40" s="30">
        <v>385</v>
      </c>
      <c r="K40" s="29" t="s">
        <v>231</v>
      </c>
    </row>
    <row r="41" spans="1:11">
      <c r="A41" s="2">
        <v>2016010185</v>
      </c>
      <c r="B41" s="24" t="s">
        <v>29</v>
      </c>
      <c r="C41" s="3">
        <v>70.745669291338587</v>
      </c>
      <c r="D41" s="3">
        <v>78.641946632996621</v>
      </c>
      <c r="F41" s="3">
        <f t="shared" si="1"/>
        <v>65.250357830536331</v>
      </c>
      <c r="G41" s="39">
        <v>36.734693877551024</v>
      </c>
      <c r="H41" s="44">
        <v>40</v>
      </c>
      <c r="I41" s="45">
        <v>4</v>
      </c>
      <c r="J41" s="27">
        <v>524</v>
      </c>
      <c r="K41" s="27">
        <v>448</v>
      </c>
    </row>
    <row r="42" spans="1:11">
      <c r="A42" s="2">
        <v>2016010146</v>
      </c>
      <c r="B42" s="24" t="s">
        <v>47</v>
      </c>
      <c r="C42" s="3">
        <v>69.52716535433072</v>
      </c>
      <c r="D42" s="3">
        <v>76.782298221370354</v>
      </c>
      <c r="F42" s="3">
        <f t="shared" si="1"/>
        <v>64.025475392305566</v>
      </c>
      <c r="G42" s="39">
        <v>30.612244897959183</v>
      </c>
      <c r="H42" s="44">
        <v>41</v>
      </c>
      <c r="I42" s="45">
        <v>5</v>
      </c>
      <c r="J42" s="30">
        <v>400</v>
      </c>
      <c r="K42" s="29" t="s">
        <v>231</v>
      </c>
    </row>
    <row r="43" spans="1:11">
      <c r="A43" s="2">
        <v>2016010145</v>
      </c>
      <c r="B43" s="24" t="s">
        <v>39</v>
      </c>
      <c r="C43" s="3">
        <v>66.975196850393701</v>
      </c>
      <c r="D43" s="3">
        <v>78.868038110336002</v>
      </c>
      <c r="F43" s="3">
        <f t="shared" si="1"/>
        <v>62.656245417342788</v>
      </c>
      <c r="G43" s="39">
        <v>20.408163265306122</v>
      </c>
      <c r="H43" s="44">
        <v>42</v>
      </c>
      <c r="I43" s="45">
        <v>7</v>
      </c>
      <c r="J43" s="30">
        <v>0</v>
      </c>
      <c r="K43" s="29" t="s">
        <v>231</v>
      </c>
    </row>
    <row r="44" spans="1:11">
      <c r="A44" s="2">
        <v>2016010159</v>
      </c>
      <c r="B44" s="24" t="s">
        <v>46</v>
      </c>
      <c r="C44" s="3">
        <v>67.71653543307086</v>
      </c>
      <c r="D44" s="3">
        <v>75.361321539169936</v>
      </c>
      <c r="F44" s="3">
        <f t="shared" si="1"/>
        <v>62.47383911098359</v>
      </c>
      <c r="G44" s="39">
        <v>26.530612244897959</v>
      </c>
      <c r="H44" s="44">
        <v>43</v>
      </c>
      <c r="I44" s="45">
        <v>6</v>
      </c>
      <c r="J44" s="27">
        <v>431</v>
      </c>
      <c r="K44" s="27" t="s">
        <v>231</v>
      </c>
    </row>
    <row r="45" spans="1:11">
      <c r="A45" s="2">
        <v>2016010154</v>
      </c>
      <c r="B45" s="24" t="s">
        <v>45</v>
      </c>
      <c r="C45" s="3">
        <v>67.015748031496059</v>
      </c>
      <c r="D45" s="3">
        <v>74.442710985629716</v>
      </c>
      <c r="F45" s="3">
        <f t="shared" si="1"/>
        <v>61.799565819173182</v>
      </c>
      <c r="G45" s="39">
        <v>12.244897959183673</v>
      </c>
      <c r="H45" s="44">
        <v>44</v>
      </c>
      <c r="I45" s="45">
        <v>5</v>
      </c>
      <c r="J45" s="27">
        <v>436</v>
      </c>
      <c r="K45" s="29" t="s">
        <v>231</v>
      </c>
    </row>
    <row r="46" spans="1:11">
      <c r="A46" s="2">
        <v>2016010143</v>
      </c>
      <c r="B46" s="24" t="s">
        <v>44</v>
      </c>
      <c r="C46" s="3">
        <v>67.166141732283464</v>
      </c>
      <c r="D46" s="3">
        <v>73.621699573000967</v>
      </c>
      <c r="F46" s="3">
        <f t="shared" si="1"/>
        <v>61.740639127198612</v>
      </c>
      <c r="G46" s="39">
        <v>26.530612244897959</v>
      </c>
      <c r="H46" s="44">
        <v>45</v>
      </c>
      <c r="I46" s="45">
        <v>8</v>
      </c>
      <c r="J46" s="27">
        <v>439</v>
      </c>
      <c r="K46" s="29" t="s">
        <v>231</v>
      </c>
    </row>
    <row r="47" spans="1:11">
      <c r="A47" s="2">
        <v>2016010184</v>
      </c>
      <c r="B47" s="24" t="s">
        <v>41</v>
      </c>
      <c r="C47" s="3">
        <v>66.072677165354321</v>
      </c>
      <c r="D47" s="3">
        <v>74.486591493553433</v>
      </c>
      <c r="F47" s="3">
        <f t="shared" si="1"/>
        <v>61.148192314458711</v>
      </c>
      <c r="G47" s="39">
        <v>26.530612244897959</v>
      </c>
      <c r="H47" s="44">
        <v>46</v>
      </c>
      <c r="I47" s="45">
        <v>10</v>
      </c>
      <c r="J47" s="30">
        <v>303</v>
      </c>
      <c r="K47" s="29" t="s">
        <v>231</v>
      </c>
    </row>
    <row r="48" spans="1:11">
      <c r="A48" s="2">
        <v>2016010156</v>
      </c>
      <c r="B48" s="24" t="s">
        <v>48</v>
      </c>
      <c r="C48" s="3">
        <v>64.929133858267718</v>
      </c>
      <c r="D48" s="3">
        <v>74.59331945551456</v>
      </c>
      <c r="F48" s="3">
        <f t="shared" si="1"/>
        <v>60.369057591890311</v>
      </c>
      <c r="G48" s="39">
        <v>30.612244897959183</v>
      </c>
      <c r="H48" s="44">
        <v>47</v>
      </c>
      <c r="I48" s="45">
        <v>11</v>
      </c>
      <c r="J48" s="30">
        <v>400</v>
      </c>
      <c r="K48" s="29" t="s">
        <v>231</v>
      </c>
    </row>
    <row r="49" spans="1:11">
      <c r="A49" s="3">
        <v>2015010174</v>
      </c>
      <c r="B49" s="23" t="s">
        <v>256</v>
      </c>
      <c r="C49" s="3">
        <v>64.877419354838707</v>
      </c>
      <c r="D49" s="3">
        <v>73.754788124647774</v>
      </c>
      <c r="F49" s="3">
        <f t="shared" si="1"/>
        <v>60.165151173316644</v>
      </c>
      <c r="G49" s="39">
        <v>14.285714285714285</v>
      </c>
      <c r="H49" s="44">
        <v>48</v>
      </c>
      <c r="I49" s="45">
        <v>11</v>
      </c>
      <c r="J49" s="16">
        <v>426</v>
      </c>
      <c r="K49" s="29" t="s">
        <v>231</v>
      </c>
    </row>
    <row r="50" spans="1:11">
      <c r="A50" s="2">
        <v>2016010148</v>
      </c>
      <c r="B50" s="24" t="s">
        <v>49</v>
      </c>
      <c r="C50" s="3">
        <v>61.976377952755904</v>
      </c>
      <c r="D50" s="3">
        <v>69.775847484296932</v>
      </c>
      <c r="F50" s="3">
        <f t="shared" si="1"/>
        <v>57.338634063788518</v>
      </c>
      <c r="G50" s="39">
        <v>24.489795918367346</v>
      </c>
      <c r="H50" s="44">
        <v>49</v>
      </c>
      <c r="I50" s="45">
        <v>13</v>
      </c>
      <c r="J50" s="41">
        <v>462</v>
      </c>
      <c r="K50" s="29" t="s">
        <v>231</v>
      </c>
    </row>
  </sheetData>
  <sortState ref="A2:L52">
    <sortCondition descending="1" ref="F1"/>
  </sortState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必修课</vt:lpstr>
      <vt:lpstr>优良率</vt:lpstr>
      <vt:lpstr>综测</vt:lpstr>
      <vt:lpstr>面试</vt:lpstr>
      <vt:lpstr>总成绩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2019-09-07T03:04:42Z</dcterms:modified>
</cp:coreProperties>
</file>