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210" windowHeight="7190"/>
  </bookViews>
  <sheets>
    <sheet name="化学工程与技术专业" sheetId="11" r:id="rId1"/>
    <sheet name="化学工程专硕" sheetId="12" r:id="rId2"/>
    <sheet name="动力工程" sheetId="13" r:id="rId3"/>
    <sheet name="环境工程专硕" sheetId="14" r:id="rId4"/>
  </sheets>
  <calcPr calcId="145621"/>
</workbook>
</file>

<file path=xl/calcChain.xml><?xml version="1.0" encoding="utf-8"?>
<calcChain xmlns="http://schemas.openxmlformats.org/spreadsheetml/2006/main">
  <c r="G7" i="14" l="1"/>
  <c r="I7" i="14" s="1"/>
  <c r="G6" i="14"/>
  <c r="I6" i="14" s="1"/>
  <c r="G5" i="14"/>
  <c r="I5" i="14" s="1"/>
  <c r="G4" i="14"/>
  <c r="I4" i="14" s="1"/>
  <c r="G11" i="13" l="1"/>
  <c r="I11" i="13" s="1"/>
  <c r="G10" i="13"/>
  <c r="I10" i="13" s="1"/>
  <c r="G9" i="13"/>
  <c r="I9" i="13" s="1"/>
  <c r="G8" i="13"/>
  <c r="I8" i="13" s="1"/>
  <c r="G7" i="13"/>
  <c r="I7" i="13" s="1"/>
  <c r="G6" i="13"/>
  <c r="I6" i="13" s="1"/>
  <c r="G5" i="13"/>
  <c r="I5" i="13" s="1"/>
  <c r="G4" i="13"/>
  <c r="I4" i="13" s="1"/>
  <c r="G17" i="12"/>
  <c r="I17" i="12" s="1"/>
  <c r="G16" i="12"/>
  <c r="I16" i="12" s="1"/>
  <c r="G15" i="12"/>
  <c r="I15" i="12" s="1"/>
  <c r="G14" i="12"/>
  <c r="I14" i="12" s="1"/>
  <c r="G13" i="12"/>
  <c r="I13" i="12" s="1"/>
  <c r="G12" i="12"/>
  <c r="I12" i="12" s="1"/>
  <c r="G11" i="12"/>
  <c r="I11" i="12" s="1"/>
  <c r="G10" i="12"/>
  <c r="I10" i="12" s="1"/>
  <c r="G9" i="12"/>
  <c r="I9" i="12" s="1"/>
  <c r="G8" i="12"/>
  <c r="I8" i="12" s="1"/>
  <c r="G7" i="12"/>
  <c r="I7" i="12" s="1"/>
  <c r="G6" i="12"/>
  <c r="I6" i="12" s="1"/>
  <c r="G5" i="12"/>
  <c r="I5" i="12" s="1"/>
  <c r="G4" i="12"/>
  <c r="I4" i="12" s="1"/>
  <c r="G6" i="11" l="1"/>
  <c r="I6" i="11" s="1"/>
  <c r="G5" i="11"/>
  <c r="I5" i="11" s="1"/>
  <c r="G4" i="11"/>
  <c r="I4" i="11" s="1"/>
</calcChain>
</file>

<file path=xl/sharedStrings.xml><?xml version="1.0" encoding="utf-8"?>
<sst xmlns="http://schemas.openxmlformats.org/spreadsheetml/2006/main" count="214" uniqueCount="122">
  <si>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</si>
  <si>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</si>
  <si>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</si>
  <si>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</si>
  <si>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</si>
  <si>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</si>
  <si>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</si>
  <si>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</si>
  <si>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114149161033710</t>
  </si>
  <si>
    <t>高海洋</t>
  </si>
  <si>
    <t>否</t>
    <phoneticPr fontId="4" type="noConversion"/>
  </si>
  <si>
    <t>录取专业</t>
  </si>
  <si>
    <t>笔试专业成绩</t>
  </si>
  <si>
    <t>备注</t>
  </si>
  <si>
    <t>复试小组名称：  动力工程（专业型）</t>
  </si>
  <si>
    <t>是否拟录取</t>
  </si>
  <si>
    <t>动力工程</t>
  </si>
  <si>
    <t>考生来源（推免/预录取/统考）</t>
    <phoneticPr fontId="4" type="noConversion"/>
  </si>
  <si>
    <t>统考</t>
  </si>
  <si>
    <t>统考</t>
    <phoneticPr fontId="4" type="noConversion"/>
  </si>
  <si>
    <t>考生来源（推免/预录取/统考）</t>
  </si>
  <si>
    <t>否</t>
  </si>
  <si>
    <t>鹿瑾</t>
  </si>
  <si>
    <t>环境工程</t>
    <phoneticPr fontId="4" type="noConversion"/>
  </si>
  <si>
    <t xml:space="preserve"> </t>
    <phoneticPr fontId="4" type="noConversion"/>
  </si>
  <si>
    <t>复试小组名称：  化学工程系（学术型）</t>
    <phoneticPr fontId="4" type="noConversion"/>
  </si>
  <si>
    <t>笔试专业成绩</t>
    <phoneticPr fontId="4" type="noConversion"/>
  </si>
  <si>
    <t>是否拟录取</t>
    <phoneticPr fontId="4" type="noConversion"/>
  </si>
  <si>
    <t>拟录取专业</t>
    <phoneticPr fontId="4" type="noConversion"/>
  </si>
  <si>
    <t>备注</t>
    <phoneticPr fontId="4" type="noConversion"/>
  </si>
  <si>
    <t>102519210008164</t>
  </si>
  <si>
    <t>苑学卿</t>
  </si>
  <si>
    <t>是</t>
    <phoneticPr fontId="4" type="noConversion"/>
  </si>
  <si>
    <t>化学工程与技术</t>
    <phoneticPr fontId="4" type="noConversion"/>
  </si>
  <si>
    <t>统考</t>
    <phoneticPr fontId="4" type="noConversion"/>
  </si>
  <si>
    <t>105339140208518</t>
  </si>
  <si>
    <t>杨园园</t>
  </si>
  <si>
    <t>114149111641074</t>
    <phoneticPr fontId="4" type="noConversion"/>
  </si>
  <si>
    <t>高蕾</t>
    <phoneticPr fontId="4" type="noConversion"/>
  </si>
  <si>
    <t>2+X</t>
    <phoneticPr fontId="4" type="noConversion"/>
  </si>
  <si>
    <t>招生复试负责人签字：</t>
    <phoneticPr fontId="4" type="noConversion"/>
  </si>
  <si>
    <t>复试秘书签字：</t>
    <phoneticPr fontId="4" type="noConversion"/>
  </si>
  <si>
    <t>时间：</t>
    <phoneticPr fontId="4" type="noConversion"/>
  </si>
  <si>
    <t>复试小组名称：  化学工艺系（专业型）</t>
    <phoneticPr fontId="4" type="noConversion"/>
  </si>
  <si>
    <t>笔试专业成绩</t>
    <phoneticPr fontId="4" type="noConversion"/>
  </si>
  <si>
    <t>是否拟录取</t>
    <phoneticPr fontId="4" type="noConversion"/>
  </si>
  <si>
    <t>考生来源（推免/预录取/统考）</t>
    <phoneticPr fontId="4" type="noConversion"/>
  </si>
  <si>
    <t>102869347013784</t>
  </si>
  <si>
    <t>张娟</t>
  </si>
  <si>
    <t>是</t>
    <phoneticPr fontId="4" type="noConversion"/>
  </si>
  <si>
    <t>化学工程</t>
    <phoneticPr fontId="4" type="noConversion"/>
  </si>
  <si>
    <t>统考</t>
    <phoneticPr fontId="4" type="noConversion"/>
  </si>
  <si>
    <t>100569019620909</t>
  </si>
  <si>
    <t>高慧慧</t>
  </si>
  <si>
    <t>是</t>
    <phoneticPr fontId="4" type="noConversion"/>
  </si>
  <si>
    <t>102849212402761</t>
  </si>
  <si>
    <t>史永鑫</t>
  </si>
  <si>
    <t>101419211003516</t>
  </si>
  <si>
    <t>许佳翠</t>
  </si>
  <si>
    <t>100569019921107</t>
  </si>
  <si>
    <t>王惠琳</t>
  </si>
  <si>
    <t>105619200008252</t>
  </si>
  <si>
    <t>刘俊良</t>
  </si>
  <si>
    <t>105619200007705</t>
  </si>
  <si>
    <t>于亚楠</t>
  </si>
  <si>
    <t>101419211003535</t>
  </si>
  <si>
    <t>谢浩东</t>
  </si>
  <si>
    <t>100109100000061</t>
  </si>
  <si>
    <t>刘鑫智</t>
  </si>
  <si>
    <t>100109100001466</t>
  </si>
  <si>
    <t>李之辉</t>
  </si>
  <si>
    <t>114149111641037</t>
  </si>
  <si>
    <t>102519210004730</t>
  </si>
  <si>
    <t>王浩泽</t>
  </si>
  <si>
    <t>105619200008099</t>
  </si>
  <si>
    <t>袁宇轩</t>
  </si>
  <si>
    <t>否</t>
    <phoneticPr fontId="4" type="noConversion"/>
  </si>
  <si>
    <t>招生复试负责人签字：</t>
    <phoneticPr fontId="4" type="noConversion"/>
  </si>
  <si>
    <t>复试秘书签字：</t>
    <phoneticPr fontId="4" type="noConversion"/>
  </si>
  <si>
    <t>拟录取</t>
  </si>
  <si>
    <t>104259540000816</t>
  </si>
  <si>
    <t>蔺喆</t>
  </si>
  <si>
    <t>104259540000804</t>
  </si>
  <si>
    <t>韩笑</t>
  </si>
  <si>
    <t>104259540000809</t>
  </si>
  <si>
    <t>王逸凡</t>
  </si>
  <si>
    <t>100569000104343</t>
  </si>
  <si>
    <t>王建超</t>
  </si>
  <si>
    <t>100039012001576</t>
  </si>
  <si>
    <t>雷琦玉</t>
  </si>
  <si>
    <t>2+X</t>
  </si>
  <si>
    <t>102519210008067</t>
  </si>
  <si>
    <t>李喜峰</t>
  </si>
  <si>
    <t>101419610310939</t>
  </si>
  <si>
    <t>陈强</t>
  </si>
  <si>
    <t>103589210001206</t>
  </si>
  <si>
    <t>王德富</t>
  </si>
  <si>
    <t>复试小组名称：  环境工程（专业型）</t>
    <phoneticPr fontId="4" type="noConversion"/>
  </si>
  <si>
    <t>笔试专业成绩</t>
    <phoneticPr fontId="4" type="noConversion"/>
  </si>
  <si>
    <t xml:space="preserve">   是否拟录取</t>
    <phoneticPr fontId="4" type="noConversion"/>
  </si>
  <si>
    <t>工作站</t>
    <phoneticPr fontId="4" type="noConversion"/>
  </si>
  <si>
    <t>备注</t>
    <phoneticPr fontId="4" type="noConversion"/>
  </si>
  <si>
    <t>是</t>
    <phoneticPr fontId="4" type="noConversion"/>
  </si>
  <si>
    <t>144309042000147</t>
  </si>
  <si>
    <t>刘莎莎</t>
    <phoneticPr fontId="4" type="noConversion"/>
  </si>
  <si>
    <t>144309042000305</t>
  </si>
  <si>
    <t>张雯滔</t>
    <phoneticPr fontId="4" type="noConversion"/>
  </si>
  <si>
    <t>144309042000055</t>
  </si>
  <si>
    <t>赵东松</t>
    <phoneticPr fontId="4" type="noConversion"/>
  </si>
  <si>
    <t>144309042000183</t>
  </si>
  <si>
    <t>闫玉琼</t>
    <phoneticPr fontId="4" type="noConversion"/>
  </si>
  <si>
    <t>化学工程与环境学院2019级全日制硕士研究生复试成绩汇及拟录取情况公示</t>
  </si>
  <si>
    <t>复试合格</t>
    <phoneticPr fontId="4" type="noConversion"/>
  </si>
  <si>
    <t xml:space="preserve"> </t>
    <phoneticPr fontId="9" type="noConversion"/>
  </si>
  <si>
    <t>复试合格</t>
    <phoneticPr fontId="4" type="noConversion"/>
  </si>
  <si>
    <t xml:space="preserve"> </t>
    <phoneticPr fontId="4" type="noConversion"/>
  </si>
  <si>
    <t xml:space="preserve"> 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</si>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</sst>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"/>
    <numFmt numFmtId="177" formatCode="0.0000_);[Red]\(0.0000\)"/>
    <numFmt numFmtId="178" formatCode="0.00_ "/>
    <numFmt numFmtId="179" formatCode="0.00_);[Red]\(0.00\)"/>
    <numFmt numFmtId="180" formatCode="0_ "/>
    <numFmt numFmtId="181" formatCode="0.0_ 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176" fontId="5" fillId="0" borderId="0" xfId="0" applyNumberFormat="1" applyFont="1" applyAlignment="1">
      <alignment horizontal="center"/>
    </xf>
    <xf numFmtId="1" fontId="6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" fontId="6" fillId="0" borderId="3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/>
    </xf>
    <xf numFmtId="178" fontId="6" fillId="0" borderId="3" xfId="1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5" fillId="0" borderId="2" xfId="2" applyNumberFormat="1" applyFont="1" applyBorder="1" applyAlignment="1">
      <alignment vertical="center"/>
    </xf>
    <xf numFmtId="180" fontId="5" fillId="0" borderId="2" xfId="2" applyNumberFormat="1" applyFont="1" applyBorder="1" applyAlignment="1">
      <alignment horizontal="center" vertical="center"/>
    </xf>
    <xf numFmtId="178" fontId="5" fillId="0" borderId="2" xfId="2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6" fontId="5" fillId="0" borderId="2" xfId="2" quotePrefix="1" applyNumberFormat="1" applyFont="1" applyBorder="1" applyAlignment="1">
      <alignment vertical="center"/>
    </xf>
    <xf numFmtId="1" fontId="6" fillId="0" borderId="0" xfId="1" applyNumberFormat="1" applyFont="1" applyBorder="1" applyAlignment="1">
      <alignment horizontal="center" vertical="center" wrapText="1"/>
    </xf>
    <xf numFmtId="176" fontId="5" fillId="0" borderId="0" xfId="2" applyNumberFormat="1" applyFont="1" applyBorder="1" applyAlignment="1">
      <alignment vertical="center"/>
    </xf>
    <xf numFmtId="178" fontId="5" fillId="0" borderId="0" xfId="2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0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/>
    <xf numFmtId="1" fontId="3" fillId="0" borderId="3" xfId="1" applyNumberFormat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 wrapText="1"/>
    </xf>
    <xf numFmtId="177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" fontId="0" fillId="2" borderId="2" xfId="0" applyNumberFormat="1" applyFill="1" applyBorder="1">
      <alignment vertical="center"/>
    </xf>
    <xf numFmtId="181" fontId="0" fillId="0" borderId="2" xfId="0" applyNumberFormat="1" applyFill="1" applyBorder="1" applyAlignment="1">
      <alignment horizontal="center" vertical="center"/>
    </xf>
    <xf numFmtId="181" fontId="0" fillId="0" borderId="2" xfId="0" applyNumberFormat="1" applyBorder="1">
      <alignment vertical="center"/>
    </xf>
    <xf numFmtId="181" fontId="0" fillId="0" borderId="2" xfId="0" applyNumberForma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>
      <alignment horizontal="left" vertical="center"/>
    </xf>
    <xf numFmtId="1" fontId="3" fillId="0" borderId="1" xfId="1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center" vertical="center"/>
    </xf>
    <xf numFmtId="178" fontId="6" fillId="0" borderId="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N11" sqref="N11"/>
    </sheetView>
  </sheetViews>
  <sheetFormatPr defaultRowHeight="14"/>
  <cols>
    <col min="1" max="1" width="4.7265625" customWidth="1"/>
    <col min="2" max="2" width="16" customWidth="1"/>
    <col min="3" max="3" width="7.7265625" customWidth="1"/>
    <col min="4" max="9" width="8" customWidth="1"/>
    <col min="10" max="10" width="9.6328125" customWidth="1"/>
    <col min="11" max="11" width="15" customWidth="1"/>
    <col min="12" max="12" width="10.08984375" customWidth="1"/>
    <col min="13" max="13" width="8.08984375" customWidth="1"/>
    <col min="14" max="14" width="8.7265625" style="33"/>
  </cols>
  <sheetData>
    <row r="1" spans="1:14" s="1" customFormat="1" ht="42" customHeight="1">
      <c r="A1" s="75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31"/>
    </row>
    <row r="2" spans="1:14" s="1" customFormat="1" ht="27.5" customHeight="1">
      <c r="A2" s="76" t="s">
        <v>25</v>
      </c>
      <c r="B2" s="76"/>
      <c r="C2" s="76"/>
      <c r="D2" s="76"/>
      <c r="E2" s="76"/>
      <c r="F2" s="76"/>
      <c r="G2" s="76"/>
      <c r="H2" s="2"/>
      <c r="I2" s="9"/>
      <c r="N2" s="31"/>
    </row>
    <row r="3" spans="1:14" s="1" customFormat="1" ht="52">
      <c r="A3" s="10" t="s">
        <v>0</v>
      </c>
      <c r="B3" s="10" t="s">
        <v>1</v>
      </c>
      <c r="C3" s="11" t="s">
        <v>2</v>
      </c>
      <c r="D3" s="10" t="s">
        <v>26</v>
      </c>
      <c r="E3" s="12" t="s">
        <v>3</v>
      </c>
      <c r="F3" s="12" t="s">
        <v>4</v>
      </c>
      <c r="G3" s="12" t="s">
        <v>5</v>
      </c>
      <c r="H3" s="10" t="s">
        <v>6</v>
      </c>
      <c r="I3" s="12" t="s">
        <v>7</v>
      </c>
      <c r="J3" s="3" t="s">
        <v>27</v>
      </c>
      <c r="K3" s="3" t="s">
        <v>28</v>
      </c>
      <c r="L3" s="3" t="s">
        <v>20</v>
      </c>
      <c r="M3" s="3" t="s">
        <v>29</v>
      </c>
      <c r="N3" s="31"/>
    </row>
    <row r="4" spans="1:14" s="1" customFormat="1" ht="28.5" customHeight="1">
      <c r="A4" s="10">
        <v>1</v>
      </c>
      <c r="B4" s="34" t="s">
        <v>30</v>
      </c>
      <c r="C4" s="13" t="s">
        <v>31</v>
      </c>
      <c r="D4" s="35">
        <v>54</v>
      </c>
      <c r="E4" s="36">
        <v>78</v>
      </c>
      <c r="F4" s="36">
        <v>71.2</v>
      </c>
      <c r="G4" s="37">
        <f>D4*0.4+E4*0.3+F4*0.3</f>
        <v>66.36</v>
      </c>
      <c r="H4" s="35">
        <v>361</v>
      </c>
      <c r="I4" s="36">
        <f>G4*0.5+H4/5*0.5</f>
        <v>69.28</v>
      </c>
      <c r="J4" s="13" t="s">
        <v>32</v>
      </c>
      <c r="K4" s="13" t="s">
        <v>33</v>
      </c>
      <c r="L4" s="13" t="s">
        <v>34</v>
      </c>
      <c r="M4" s="7"/>
      <c r="N4" s="31"/>
    </row>
    <row r="5" spans="1:14" s="1" customFormat="1" ht="28.5" customHeight="1">
      <c r="A5" s="10">
        <v>2</v>
      </c>
      <c r="B5" s="34" t="s">
        <v>35</v>
      </c>
      <c r="C5" s="13" t="s">
        <v>36</v>
      </c>
      <c r="D5" s="35">
        <v>50</v>
      </c>
      <c r="E5" s="36">
        <v>56</v>
      </c>
      <c r="F5" s="36">
        <v>58.8</v>
      </c>
      <c r="G5" s="37">
        <f>D5*0.4+E5*0.3+F5*0.3</f>
        <v>54.44</v>
      </c>
      <c r="H5" s="35">
        <v>365</v>
      </c>
      <c r="I5" s="36">
        <f t="shared" ref="I5:I6" si="0">G5*0.5+H5/5*0.5</f>
        <v>63.72</v>
      </c>
      <c r="J5" s="13" t="s">
        <v>10</v>
      </c>
      <c r="K5" s="13"/>
      <c r="L5" s="13" t="s">
        <v>19</v>
      </c>
      <c r="M5" s="13"/>
      <c r="N5" s="31"/>
    </row>
    <row r="6" spans="1:14" s="1" customFormat="1" ht="28.5" customHeight="1">
      <c r="A6" s="32">
        <v>3</v>
      </c>
      <c r="B6" s="38" t="s">
        <v>37</v>
      </c>
      <c r="C6" s="13" t="s">
        <v>38</v>
      </c>
      <c r="D6" s="35">
        <v>70</v>
      </c>
      <c r="E6" s="36">
        <v>74</v>
      </c>
      <c r="F6" s="36">
        <v>70</v>
      </c>
      <c r="G6" s="37">
        <f>D6*0.4+E6*0.3+F6*0.3</f>
        <v>71.2</v>
      </c>
      <c r="H6" s="35">
        <v>282</v>
      </c>
      <c r="I6" s="36">
        <f t="shared" si="0"/>
        <v>63.8</v>
      </c>
      <c r="J6" s="13" t="s">
        <v>112</v>
      </c>
      <c r="K6" s="13" t="s">
        <v>120</v>
      </c>
      <c r="L6" s="13" t="s">
        <v>121</v>
      </c>
      <c r="M6" s="13" t="s">
        <v>39</v>
      </c>
      <c r="N6" s="31"/>
    </row>
    <row r="7" spans="1:14" s="1" customFormat="1">
      <c r="A7" s="39"/>
      <c r="B7" s="40"/>
      <c r="C7" s="40"/>
      <c r="D7" s="41"/>
      <c r="E7" s="41"/>
      <c r="F7" s="41"/>
      <c r="G7" s="42"/>
      <c r="H7" s="43"/>
      <c r="I7" s="41"/>
      <c r="J7" s="44"/>
      <c r="K7" s="44"/>
      <c r="L7" s="44"/>
      <c r="M7" s="44"/>
      <c r="N7" s="31"/>
    </row>
    <row r="8" spans="1:14" s="1" customFormat="1">
      <c r="A8" s="39"/>
      <c r="B8" s="40"/>
      <c r="C8" s="40"/>
      <c r="D8" s="41"/>
      <c r="E8" s="41"/>
      <c r="F8" s="41"/>
      <c r="G8" s="42"/>
      <c r="H8" s="43"/>
      <c r="I8" s="41"/>
      <c r="J8" s="44"/>
      <c r="K8" s="44"/>
      <c r="L8" s="44"/>
      <c r="M8" s="44"/>
      <c r="N8" s="31"/>
    </row>
    <row r="9" spans="1:14" s="1" customFormat="1">
      <c r="A9" s="39"/>
      <c r="B9" s="40"/>
      <c r="C9" s="40"/>
      <c r="D9" s="41"/>
      <c r="E9" s="41"/>
      <c r="F9" s="41"/>
      <c r="G9" s="42"/>
      <c r="H9" s="43"/>
      <c r="I9" s="41"/>
      <c r="J9" s="44"/>
      <c r="K9" s="44"/>
      <c r="L9" s="44"/>
      <c r="M9" s="44"/>
      <c r="N9" s="31"/>
    </row>
    <row r="10" spans="1:14" s="1" customFormat="1">
      <c r="A10" s="39"/>
      <c r="B10" s="40"/>
      <c r="C10" s="40"/>
      <c r="D10" s="41"/>
      <c r="E10" s="41"/>
      <c r="F10" s="41"/>
      <c r="G10" s="42"/>
      <c r="H10" s="43"/>
      <c r="I10" s="41"/>
      <c r="J10" s="44"/>
      <c r="K10" s="44"/>
      <c r="L10" s="44"/>
      <c r="M10" s="44"/>
      <c r="N10" s="31"/>
    </row>
    <row r="11" spans="1:14" s="1" customFormat="1">
      <c r="A11" s="39"/>
      <c r="B11" s="40"/>
      <c r="C11" s="40"/>
      <c r="D11" s="41"/>
      <c r="E11" s="41"/>
      <c r="F11" s="41"/>
      <c r="G11" s="42"/>
      <c r="H11" s="43"/>
      <c r="I11" s="41"/>
      <c r="J11" s="44"/>
      <c r="K11" s="44"/>
      <c r="L11" s="44"/>
      <c r="M11" s="44"/>
      <c r="N11" s="31"/>
    </row>
    <row r="12" spans="1:14" s="1" customFormat="1">
      <c r="A12" s="39"/>
      <c r="B12" s="40"/>
      <c r="C12" s="40"/>
      <c r="D12" s="41"/>
      <c r="E12" s="41"/>
      <c r="F12" s="41"/>
      <c r="G12" s="42"/>
      <c r="H12" s="43"/>
      <c r="I12" s="41"/>
      <c r="J12" s="44"/>
      <c r="K12" s="44"/>
      <c r="L12" s="44"/>
      <c r="M12" s="44"/>
      <c r="N12" s="31"/>
    </row>
    <row r="13" spans="1:14" s="1" customFormat="1">
      <c r="A13" s="39"/>
      <c r="B13" s="40"/>
      <c r="C13" s="40"/>
      <c r="D13" s="41"/>
      <c r="E13" s="41"/>
      <c r="F13" s="41"/>
      <c r="G13" s="42"/>
      <c r="H13" s="43"/>
      <c r="I13" s="41"/>
      <c r="J13" s="44"/>
      <c r="K13" s="44"/>
      <c r="L13" s="44"/>
      <c r="M13" s="44"/>
      <c r="N13" s="31"/>
    </row>
    <row r="14" spans="1:14" s="1" customFormat="1">
      <c r="A14" s="39"/>
      <c r="B14" s="40"/>
      <c r="C14" s="40"/>
      <c r="D14" s="41"/>
      <c r="E14" s="41"/>
      <c r="F14" s="41"/>
      <c r="G14" s="42"/>
      <c r="H14" s="43"/>
      <c r="I14" s="41"/>
      <c r="J14" s="44"/>
      <c r="K14" s="44"/>
      <c r="L14" s="44"/>
      <c r="M14" s="44"/>
      <c r="N14" s="31"/>
    </row>
    <row r="15" spans="1:14" s="1" customFormat="1">
      <c r="A15" s="39"/>
      <c r="B15" s="40"/>
      <c r="C15" s="40"/>
      <c r="D15" s="41"/>
      <c r="E15" s="41"/>
      <c r="F15" s="41"/>
      <c r="G15" s="42"/>
      <c r="H15" s="43"/>
      <c r="I15" s="41"/>
      <c r="J15" s="44"/>
      <c r="K15" s="44"/>
      <c r="L15" s="44"/>
      <c r="M15" s="44"/>
      <c r="N15" s="31"/>
    </row>
    <row r="16" spans="1:14" s="1" customFormat="1">
      <c r="A16" s="39"/>
      <c r="B16" s="40"/>
      <c r="C16" s="40"/>
      <c r="D16" s="41"/>
      <c r="E16" s="41"/>
      <c r="F16" s="41"/>
      <c r="G16" s="42"/>
      <c r="H16" s="43"/>
      <c r="I16" s="41"/>
      <c r="J16" s="44"/>
      <c r="K16" s="44"/>
      <c r="L16" s="44"/>
      <c r="M16" s="44"/>
      <c r="N16" s="31"/>
    </row>
    <row r="17" spans="1:14" s="1" customFormat="1">
      <c r="A17" s="39"/>
      <c r="B17" s="40"/>
      <c r="C17" s="40"/>
      <c r="D17" s="41"/>
      <c r="E17" s="41"/>
      <c r="F17" s="41"/>
      <c r="G17" s="42"/>
      <c r="H17" s="43"/>
      <c r="I17" s="41"/>
      <c r="J17" s="44"/>
      <c r="K17" s="44"/>
      <c r="L17" s="44"/>
      <c r="M17" s="44"/>
      <c r="N17" s="31"/>
    </row>
    <row r="18" spans="1:14" s="1" customFormat="1">
      <c r="A18" s="39"/>
      <c r="B18" s="40"/>
      <c r="C18" s="40"/>
      <c r="D18" s="41"/>
      <c r="E18" s="41"/>
      <c r="F18" s="41"/>
      <c r="G18" s="42"/>
      <c r="H18" s="43"/>
      <c r="I18" s="41"/>
      <c r="J18" s="44"/>
      <c r="K18" s="44"/>
      <c r="L18" s="44"/>
      <c r="M18" s="44"/>
      <c r="N18" s="31"/>
    </row>
    <row r="19" spans="1:14" s="1" customFormat="1">
      <c r="A19" s="39"/>
      <c r="B19" s="40"/>
      <c r="C19" s="40"/>
      <c r="D19" s="41"/>
      <c r="E19" s="41"/>
      <c r="F19" s="41"/>
      <c r="G19" s="42"/>
      <c r="H19" s="43"/>
      <c r="I19" s="41"/>
      <c r="J19" s="44"/>
      <c r="K19" s="44"/>
      <c r="L19" s="44"/>
      <c r="M19" s="44"/>
      <c r="N19" s="31"/>
    </row>
    <row r="20" spans="1:14" s="1" customFormat="1">
      <c r="A20" s="39"/>
      <c r="B20" s="40"/>
      <c r="C20" s="40"/>
      <c r="D20" s="41"/>
      <c r="E20" s="41"/>
      <c r="F20" s="41"/>
      <c r="G20" s="42"/>
      <c r="H20" s="43"/>
      <c r="I20" s="41"/>
      <c r="J20" s="44"/>
      <c r="K20" s="44"/>
      <c r="L20" s="44"/>
      <c r="M20" s="44"/>
      <c r="N20" s="31"/>
    </row>
    <row r="21" spans="1:14" s="1" customFormat="1">
      <c r="A21" s="39"/>
      <c r="B21" s="40"/>
      <c r="C21" s="40"/>
      <c r="D21" s="41"/>
      <c r="E21" s="41"/>
      <c r="F21" s="41"/>
      <c r="G21" s="42"/>
      <c r="H21" s="43"/>
      <c r="I21" s="41"/>
      <c r="J21" s="44"/>
      <c r="K21" s="44"/>
      <c r="L21" s="44"/>
      <c r="M21" s="44"/>
      <c r="N21" s="31"/>
    </row>
    <row r="22" spans="1:14" s="1" customFormat="1">
      <c r="A22" s="39"/>
      <c r="B22" s="40"/>
      <c r="C22" s="40"/>
      <c r="D22" s="41"/>
      <c r="E22" s="41"/>
      <c r="F22" s="41"/>
      <c r="G22" s="42"/>
      <c r="H22" s="43"/>
      <c r="I22" s="41"/>
      <c r="J22" s="44"/>
      <c r="K22" s="44"/>
      <c r="L22" s="44"/>
      <c r="M22" s="44"/>
      <c r="N22" s="31"/>
    </row>
    <row r="23" spans="1:14" s="1" customFormat="1">
      <c r="A23" s="39"/>
      <c r="B23" s="40"/>
      <c r="C23" s="40"/>
      <c r="D23" s="41"/>
      <c r="E23" s="41"/>
      <c r="F23" s="41"/>
      <c r="G23" s="42"/>
      <c r="H23" s="43"/>
      <c r="I23" s="41"/>
      <c r="J23" s="44"/>
      <c r="K23" s="44"/>
      <c r="L23" s="44"/>
      <c r="M23" s="44"/>
      <c r="N23" s="31"/>
    </row>
    <row r="25" spans="1:14">
      <c r="B25" t="s">
        <v>40</v>
      </c>
      <c r="H25" t="s">
        <v>41</v>
      </c>
      <c r="K25" t="s">
        <v>42</v>
      </c>
      <c r="N25"/>
    </row>
  </sheetData>
  <mergeCells count="2">
    <mergeCell ref="A1:M1"/>
    <mergeCell ref="A2:G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opLeftCell="A7" workbookViewId="0">
      <selection activeCell="L17" sqref="L17"/>
    </sheetView>
  </sheetViews>
  <sheetFormatPr defaultRowHeight="14"/>
  <cols>
    <col min="1" max="1" width="8.81640625" style="8" bestFit="1" customWidth="1"/>
    <col min="2" max="2" width="18.26953125" style="51" bestFit="1" customWidth="1"/>
    <col min="3" max="3" width="8.7265625" style="8"/>
    <col min="4" max="4" width="11.6328125" style="8" customWidth="1"/>
    <col min="5" max="5" width="12.81640625" style="46" bestFit="1" customWidth="1"/>
    <col min="6" max="6" width="11.7265625" style="8" customWidth="1"/>
    <col min="7" max="7" width="10" style="46" bestFit="1" customWidth="1"/>
    <col min="8" max="8" width="8.81640625" style="8" bestFit="1" customWidth="1"/>
    <col min="9" max="9" width="10" style="46" bestFit="1" customWidth="1"/>
    <col min="10" max="10" width="8.7265625" style="8"/>
    <col min="11" max="11" width="10" style="8" bestFit="1" customWidth="1"/>
    <col min="12" max="12" width="8.7265625" style="8"/>
    <col min="13" max="13" width="11" style="8" bestFit="1" customWidth="1"/>
    <col min="14" max="16384" width="8.7265625" style="45"/>
  </cols>
  <sheetData>
    <row r="1" spans="1:34" s="1" customFormat="1" ht="42" customHeight="1">
      <c r="A1" s="75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31"/>
    </row>
    <row r="2" spans="1:34" s="54" customFormat="1" ht="23.5" customHeight="1">
      <c r="A2" s="77" t="s">
        <v>43</v>
      </c>
      <c r="B2" s="77"/>
      <c r="C2" s="77"/>
      <c r="D2" s="77"/>
      <c r="E2" s="77"/>
      <c r="F2" s="77"/>
      <c r="G2" s="77"/>
      <c r="H2" s="52"/>
      <c r="I2" s="53"/>
      <c r="J2" s="52"/>
      <c r="K2" s="52"/>
      <c r="L2" s="52"/>
      <c r="M2" s="52"/>
    </row>
    <row r="3" spans="1:34" s="60" customFormat="1" ht="75">
      <c r="A3" s="55" t="s">
        <v>0</v>
      </c>
      <c r="B3" s="55" t="s">
        <v>1</v>
      </c>
      <c r="C3" s="56" t="s">
        <v>2</v>
      </c>
      <c r="D3" s="55" t="s">
        <v>44</v>
      </c>
      <c r="E3" s="57" t="s">
        <v>3</v>
      </c>
      <c r="F3" s="58" t="s">
        <v>4</v>
      </c>
      <c r="G3" s="57" t="s">
        <v>5</v>
      </c>
      <c r="H3" s="55" t="s">
        <v>6</v>
      </c>
      <c r="I3" s="57" t="s">
        <v>7</v>
      </c>
      <c r="J3" s="59" t="s">
        <v>45</v>
      </c>
      <c r="K3" s="59" t="s">
        <v>11</v>
      </c>
      <c r="L3" s="59" t="s">
        <v>46</v>
      </c>
      <c r="M3" s="59" t="s">
        <v>29</v>
      </c>
    </row>
    <row r="4" spans="1:34" s="66" customFormat="1" ht="22" customHeight="1">
      <c r="A4" s="61">
        <v>1</v>
      </c>
      <c r="B4" s="47" t="s">
        <v>47</v>
      </c>
      <c r="C4" s="47" t="s">
        <v>48</v>
      </c>
      <c r="D4" s="62">
        <v>46</v>
      </c>
      <c r="E4" s="63">
        <v>76.666666666666671</v>
      </c>
      <c r="F4" s="62">
        <v>65</v>
      </c>
      <c r="G4" s="63">
        <f t="shared" ref="G4:G16" si="0">0.4*D4+0.3*E4+0.3*F4</f>
        <v>60.900000000000006</v>
      </c>
      <c r="H4" s="48">
        <v>359</v>
      </c>
      <c r="I4" s="63">
        <f t="shared" ref="I4:I16" si="1">G4*0.5+H4*0.1</f>
        <v>66.349999999999994</v>
      </c>
      <c r="J4" s="61" t="s">
        <v>49</v>
      </c>
      <c r="K4" s="61" t="s">
        <v>50</v>
      </c>
      <c r="L4" s="64" t="s">
        <v>51</v>
      </c>
      <c r="M4" s="62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 s="68" customFormat="1" ht="22" customHeight="1">
      <c r="A5" s="61">
        <v>2</v>
      </c>
      <c r="B5" s="47" t="s">
        <v>52</v>
      </c>
      <c r="C5" s="47" t="s">
        <v>53</v>
      </c>
      <c r="D5" s="62">
        <v>52</v>
      </c>
      <c r="E5" s="63">
        <v>68.333333333333329</v>
      </c>
      <c r="F5" s="62">
        <v>70.2</v>
      </c>
      <c r="G5" s="63">
        <f t="shared" si="0"/>
        <v>62.36</v>
      </c>
      <c r="H5" s="48">
        <v>356</v>
      </c>
      <c r="I5" s="63">
        <f t="shared" si="1"/>
        <v>66.78</v>
      </c>
      <c r="J5" s="61" t="s">
        <v>54</v>
      </c>
      <c r="K5" s="61" t="s">
        <v>50</v>
      </c>
      <c r="L5" s="64" t="s">
        <v>51</v>
      </c>
      <c r="M5" s="64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</row>
    <row r="6" spans="1:34" s="66" customFormat="1" ht="22" customHeight="1">
      <c r="A6" s="61">
        <v>3</v>
      </c>
      <c r="B6" s="47" t="s">
        <v>55</v>
      </c>
      <c r="C6" s="47" t="s">
        <v>56</v>
      </c>
      <c r="D6" s="62">
        <v>58</v>
      </c>
      <c r="E6" s="63">
        <v>79.833333333333329</v>
      </c>
      <c r="F6" s="62">
        <v>56</v>
      </c>
      <c r="G6" s="63">
        <f t="shared" si="0"/>
        <v>63.95</v>
      </c>
      <c r="H6" s="48">
        <v>356</v>
      </c>
      <c r="I6" s="63">
        <f t="shared" si="1"/>
        <v>67.575000000000003</v>
      </c>
      <c r="J6" s="61" t="s">
        <v>54</v>
      </c>
      <c r="K6" s="61" t="s">
        <v>50</v>
      </c>
      <c r="L6" s="64" t="s">
        <v>51</v>
      </c>
      <c r="M6" s="62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s="68" customFormat="1" ht="22" customHeight="1">
      <c r="A7" s="61">
        <v>4</v>
      </c>
      <c r="B7" s="47" t="s">
        <v>8</v>
      </c>
      <c r="C7" s="47" t="s">
        <v>9</v>
      </c>
      <c r="D7" s="62">
        <v>64</v>
      </c>
      <c r="E7" s="63">
        <v>69.666666666666671</v>
      </c>
      <c r="F7" s="62">
        <v>71.2</v>
      </c>
      <c r="G7" s="63">
        <f t="shared" si="0"/>
        <v>67.86</v>
      </c>
      <c r="H7" s="48">
        <v>345</v>
      </c>
      <c r="I7" s="63">
        <f t="shared" si="1"/>
        <v>68.430000000000007</v>
      </c>
      <c r="J7" s="61" t="s">
        <v>54</v>
      </c>
      <c r="K7" s="61" t="s">
        <v>50</v>
      </c>
      <c r="L7" s="64" t="s">
        <v>51</v>
      </c>
      <c r="M7" s="64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</row>
    <row r="8" spans="1:34" s="66" customFormat="1" ht="22" customHeight="1">
      <c r="A8" s="61">
        <v>5</v>
      </c>
      <c r="B8" s="47" t="s">
        <v>57</v>
      </c>
      <c r="C8" s="47" t="s">
        <v>58</v>
      </c>
      <c r="D8" s="62">
        <v>50</v>
      </c>
      <c r="E8" s="63">
        <v>84.333333333333329</v>
      </c>
      <c r="F8" s="62">
        <v>61.2</v>
      </c>
      <c r="G8" s="63">
        <f t="shared" si="0"/>
        <v>63.66</v>
      </c>
      <c r="H8" s="48">
        <v>341</v>
      </c>
      <c r="I8" s="63">
        <f t="shared" si="1"/>
        <v>65.930000000000007</v>
      </c>
      <c r="J8" s="61" t="s">
        <v>54</v>
      </c>
      <c r="K8" s="61" t="s">
        <v>50</v>
      </c>
      <c r="L8" s="64" t="s">
        <v>51</v>
      </c>
      <c r="M8" s="62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spans="1:34" s="66" customFormat="1" ht="22" customHeight="1">
      <c r="A9" s="61">
        <v>6</v>
      </c>
      <c r="B9" s="47" t="s">
        <v>59</v>
      </c>
      <c r="C9" s="47" t="s">
        <v>60</v>
      </c>
      <c r="D9" s="62">
        <v>60</v>
      </c>
      <c r="E9" s="63">
        <v>77.5</v>
      </c>
      <c r="F9" s="62">
        <v>80</v>
      </c>
      <c r="G9" s="63">
        <f t="shared" si="0"/>
        <v>71.25</v>
      </c>
      <c r="H9" s="48">
        <v>339</v>
      </c>
      <c r="I9" s="63">
        <f t="shared" si="1"/>
        <v>69.525000000000006</v>
      </c>
      <c r="J9" s="61" t="s">
        <v>54</v>
      </c>
      <c r="K9" s="61" t="s">
        <v>50</v>
      </c>
      <c r="L9" s="64" t="s">
        <v>51</v>
      </c>
      <c r="M9" s="62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spans="1:34" s="66" customFormat="1" ht="22" customHeight="1">
      <c r="A10" s="61">
        <v>7</v>
      </c>
      <c r="B10" s="47" t="s">
        <v>61</v>
      </c>
      <c r="C10" s="47" t="s">
        <v>62</v>
      </c>
      <c r="D10" s="62">
        <v>72</v>
      </c>
      <c r="E10" s="63">
        <v>87</v>
      </c>
      <c r="F10" s="62">
        <v>73</v>
      </c>
      <c r="G10" s="63">
        <f t="shared" si="0"/>
        <v>76.8</v>
      </c>
      <c r="H10" s="48">
        <v>329</v>
      </c>
      <c r="I10" s="63">
        <f t="shared" si="1"/>
        <v>71.3</v>
      </c>
      <c r="J10" s="61" t="s">
        <v>54</v>
      </c>
      <c r="K10" s="61" t="s">
        <v>50</v>
      </c>
      <c r="L10" s="64" t="s">
        <v>51</v>
      </c>
      <c r="M10" s="62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spans="1:34" s="66" customFormat="1" ht="22" customHeight="1">
      <c r="A11" s="61">
        <v>8</v>
      </c>
      <c r="B11" s="47" t="s">
        <v>63</v>
      </c>
      <c r="C11" s="47" t="s">
        <v>64</v>
      </c>
      <c r="D11" s="62">
        <v>46</v>
      </c>
      <c r="E11" s="63">
        <v>89.833333333333329</v>
      </c>
      <c r="F11" s="62">
        <v>79.599999999999994</v>
      </c>
      <c r="G11" s="63">
        <f t="shared" si="0"/>
        <v>69.23</v>
      </c>
      <c r="H11" s="48">
        <v>327</v>
      </c>
      <c r="I11" s="63">
        <f t="shared" si="1"/>
        <v>67.314999999999998</v>
      </c>
      <c r="J11" s="61" t="s">
        <v>54</v>
      </c>
      <c r="K11" s="61" t="s">
        <v>50</v>
      </c>
      <c r="L11" s="64" t="s">
        <v>51</v>
      </c>
      <c r="M11" s="62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spans="1:34" s="66" customFormat="1" ht="22" customHeight="1">
      <c r="A12" s="61">
        <v>9</v>
      </c>
      <c r="B12" s="47" t="s">
        <v>65</v>
      </c>
      <c r="C12" s="47" t="s">
        <v>66</v>
      </c>
      <c r="D12" s="62">
        <v>48</v>
      </c>
      <c r="E12" s="63">
        <v>77</v>
      </c>
      <c r="F12" s="62">
        <v>77</v>
      </c>
      <c r="G12" s="63">
        <f t="shared" si="0"/>
        <v>65.399999999999991</v>
      </c>
      <c r="H12" s="48">
        <v>326</v>
      </c>
      <c r="I12" s="63">
        <f t="shared" si="1"/>
        <v>65.3</v>
      </c>
      <c r="J12" s="61" t="s">
        <v>54</v>
      </c>
      <c r="K12" s="61" t="s">
        <v>50</v>
      </c>
      <c r="L12" s="64" t="s">
        <v>51</v>
      </c>
      <c r="M12" s="62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34" s="66" customFormat="1" ht="22" customHeight="1">
      <c r="A13" s="61">
        <v>10</v>
      </c>
      <c r="B13" s="47" t="s">
        <v>67</v>
      </c>
      <c r="C13" s="47" t="s">
        <v>68</v>
      </c>
      <c r="D13" s="62">
        <v>54</v>
      </c>
      <c r="E13" s="63">
        <v>75</v>
      </c>
      <c r="F13" s="62">
        <v>68.599999999999994</v>
      </c>
      <c r="G13" s="63">
        <f t="shared" si="0"/>
        <v>64.680000000000007</v>
      </c>
      <c r="H13" s="48">
        <v>309</v>
      </c>
      <c r="I13" s="63">
        <f t="shared" si="1"/>
        <v>63.240000000000009</v>
      </c>
      <c r="J13" s="61" t="s">
        <v>54</v>
      </c>
      <c r="K13" s="61" t="s">
        <v>50</v>
      </c>
      <c r="L13" s="64" t="s">
        <v>51</v>
      </c>
      <c r="M13" s="62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spans="1:34" s="66" customFormat="1" ht="22" customHeight="1">
      <c r="A14" s="61">
        <v>11</v>
      </c>
      <c r="B14" s="47" t="s">
        <v>69</v>
      </c>
      <c r="C14" s="47" t="s">
        <v>70</v>
      </c>
      <c r="D14" s="62">
        <v>54</v>
      </c>
      <c r="E14" s="63">
        <v>74.833333333333329</v>
      </c>
      <c r="F14" s="62">
        <v>68</v>
      </c>
      <c r="G14" s="63">
        <f t="shared" si="0"/>
        <v>64.449999999999989</v>
      </c>
      <c r="H14" s="48">
        <v>305</v>
      </c>
      <c r="I14" s="63">
        <f t="shared" si="1"/>
        <v>62.724999999999994</v>
      </c>
      <c r="J14" s="61" t="s">
        <v>54</v>
      </c>
      <c r="K14" s="61" t="s">
        <v>50</v>
      </c>
      <c r="L14" s="64" t="s">
        <v>51</v>
      </c>
      <c r="M14" s="62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spans="1:34" s="66" customFormat="1" ht="22" customHeight="1">
      <c r="A15" s="61">
        <v>12</v>
      </c>
      <c r="B15" s="47" t="s">
        <v>71</v>
      </c>
      <c r="C15" s="47" t="s">
        <v>22</v>
      </c>
      <c r="D15" s="62">
        <v>60</v>
      </c>
      <c r="E15" s="63">
        <v>76.666666666666671</v>
      </c>
      <c r="F15" s="62">
        <v>74.400000000000006</v>
      </c>
      <c r="G15" s="63">
        <f t="shared" si="0"/>
        <v>69.319999999999993</v>
      </c>
      <c r="H15" s="48">
        <v>300</v>
      </c>
      <c r="I15" s="63">
        <f t="shared" si="1"/>
        <v>64.66</v>
      </c>
      <c r="J15" s="61" t="s">
        <v>54</v>
      </c>
      <c r="K15" s="61" t="s">
        <v>50</v>
      </c>
      <c r="L15" s="64" t="s">
        <v>51</v>
      </c>
      <c r="M15" s="62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spans="1:34" s="66" customFormat="1" ht="22" customHeight="1">
      <c r="A16" s="61">
        <v>13</v>
      </c>
      <c r="B16" s="47" t="s">
        <v>72</v>
      </c>
      <c r="C16" s="47" t="s">
        <v>73</v>
      </c>
      <c r="D16" s="62">
        <v>76</v>
      </c>
      <c r="E16" s="63">
        <v>81.166666666666671</v>
      </c>
      <c r="F16" s="62">
        <v>69.8</v>
      </c>
      <c r="G16" s="63">
        <f t="shared" si="0"/>
        <v>75.69</v>
      </c>
      <c r="H16" s="48">
        <v>294</v>
      </c>
      <c r="I16" s="63">
        <f t="shared" si="1"/>
        <v>67.245000000000005</v>
      </c>
      <c r="J16" s="61" t="s">
        <v>54</v>
      </c>
      <c r="K16" s="61" t="s">
        <v>50</v>
      </c>
      <c r="L16" s="64" t="s">
        <v>51</v>
      </c>
      <c r="M16" s="62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spans="1:34" s="66" customFormat="1" ht="22" customHeight="1">
      <c r="A17" s="61">
        <v>14</v>
      </c>
      <c r="B17" s="47" t="s">
        <v>74</v>
      </c>
      <c r="C17" s="47" t="s">
        <v>75</v>
      </c>
      <c r="D17" s="62">
        <v>50</v>
      </c>
      <c r="E17" s="63">
        <v>71.333333333333329</v>
      </c>
      <c r="F17" s="62">
        <v>60</v>
      </c>
      <c r="G17" s="63">
        <f>0.4*D17+0.3*E17+0.3*F17</f>
        <v>59.4</v>
      </c>
      <c r="H17" s="48">
        <v>320</v>
      </c>
      <c r="I17" s="63">
        <f>G17*0.5+H17*0.1</f>
        <v>61.7</v>
      </c>
      <c r="J17" s="61" t="s">
        <v>76</v>
      </c>
      <c r="K17" s="61" t="s">
        <v>24</v>
      </c>
      <c r="L17" s="64" t="s">
        <v>119</v>
      </c>
      <c r="M17" s="62" t="s">
        <v>113</v>
      </c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9" spans="1:34">
      <c r="A19" s="50" t="s">
        <v>77</v>
      </c>
      <c r="B19" s="50"/>
      <c r="C19" s="50"/>
      <c r="D19" s="50"/>
      <c r="E19" s="50"/>
      <c r="F19" s="50"/>
      <c r="G19" s="50" t="s">
        <v>78</v>
      </c>
      <c r="H19" s="50"/>
      <c r="I19" s="50"/>
      <c r="J19" s="50"/>
    </row>
  </sheetData>
  <mergeCells count="2">
    <mergeCell ref="A1:L1"/>
    <mergeCell ref="A2:G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L11" sqref="L11"/>
    </sheetView>
  </sheetViews>
  <sheetFormatPr defaultColWidth="9" defaultRowHeight="14"/>
  <cols>
    <col min="1" max="1" width="6.54296875" customWidth="1"/>
    <col min="2" max="2" width="17.81640625" customWidth="1"/>
    <col min="4" max="4" width="9" style="8"/>
    <col min="5" max="5" width="9" style="29"/>
    <col min="6" max="6" width="8.90625" style="29" customWidth="1"/>
    <col min="7" max="8" width="8.54296875" customWidth="1"/>
    <col min="9" max="9" width="7.90625" customWidth="1"/>
    <col min="10" max="10" width="9.26953125" bestFit="1" customWidth="1"/>
    <col min="11" max="11" width="9.36328125" customWidth="1"/>
    <col min="12" max="12" width="11" customWidth="1"/>
    <col min="13" max="13" width="11.08984375" customWidth="1"/>
  </cols>
  <sheetData>
    <row r="1" spans="1:13" s="1" customFormat="1" ht="42" customHeight="1">
      <c r="A1" s="75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31"/>
    </row>
    <row r="2" spans="1:13" s="14" customFormat="1" ht="19.5" customHeight="1">
      <c r="A2" s="78" t="s">
        <v>14</v>
      </c>
      <c r="B2" s="78"/>
      <c r="C2" s="78"/>
      <c r="D2" s="79"/>
      <c r="E2" s="80"/>
      <c r="F2" s="80"/>
      <c r="G2" s="78"/>
      <c r="H2" s="15"/>
      <c r="I2" s="16"/>
    </row>
    <row r="3" spans="1:13" s="14" customFormat="1" ht="49" customHeight="1">
      <c r="A3" s="17" t="s">
        <v>0</v>
      </c>
      <c r="B3" s="17" t="s">
        <v>1</v>
      </c>
      <c r="C3" s="18" t="s">
        <v>2</v>
      </c>
      <c r="D3" s="17" t="s">
        <v>12</v>
      </c>
      <c r="E3" s="28" t="s">
        <v>3</v>
      </c>
      <c r="F3" s="28" t="s">
        <v>4</v>
      </c>
      <c r="G3" s="19" t="s">
        <v>5</v>
      </c>
      <c r="H3" s="17" t="s">
        <v>6</v>
      </c>
      <c r="I3" s="19" t="s">
        <v>7</v>
      </c>
      <c r="J3" s="20" t="s">
        <v>15</v>
      </c>
      <c r="K3" s="21" t="s">
        <v>11</v>
      </c>
      <c r="L3" s="59" t="s">
        <v>17</v>
      </c>
      <c r="M3" s="21" t="s">
        <v>13</v>
      </c>
    </row>
    <row r="4" spans="1:13" ht="24" customHeight="1">
      <c r="A4" s="30">
        <v>1</v>
      </c>
      <c r="B4" s="24" t="s">
        <v>80</v>
      </c>
      <c r="C4" s="24" t="s">
        <v>81</v>
      </c>
      <c r="D4" s="69">
        <v>59</v>
      </c>
      <c r="E4" s="70">
        <v>79.3333333333333</v>
      </c>
      <c r="F4" s="70">
        <v>75.6666666666667</v>
      </c>
      <c r="G4" s="26">
        <f t="shared" ref="G4:G11" si="0">D4*0.4+E4*0.3+F4*0.3</f>
        <v>70.099999999999994</v>
      </c>
      <c r="H4" s="69">
        <v>338</v>
      </c>
      <c r="I4" s="26">
        <f t="shared" ref="I4:I11" si="1">H4/5*0.5+G4*0.5</f>
        <v>68.849999999999994</v>
      </c>
      <c r="J4" s="27" t="s">
        <v>79</v>
      </c>
      <c r="K4" s="5" t="s">
        <v>16</v>
      </c>
      <c r="L4" s="6" t="s">
        <v>18</v>
      </c>
      <c r="M4" s="49" t="s">
        <v>24</v>
      </c>
    </row>
    <row r="5" spans="1:13" ht="24" customHeight="1">
      <c r="A5" s="30">
        <v>2</v>
      </c>
      <c r="B5" s="24" t="s">
        <v>82</v>
      </c>
      <c r="C5" s="24" t="s">
        <v>83</v>
      </c>
      <c r="D5" s="69">
        <v>59</v>
      </c>
      <c r="E5" s="70">
        <v>78.8333333333333</v>
      </c>
      <c r="F5" s="70">
        <v>76</v>
      </c>
      <c r="G5" s="26">
        <f t="shared" si="0"/>
        <v>70.049999999999983</v>
      </c>
      <c r="H5" s="69">
        <v>338</v>
      </c>
      <c r="I5" s="26">
        <f t="shared" si="1"/>
        <v>68.824999999999989</v>
      </c>
      <c r="J5" s="27" t="s">
        <v>79</v>
      </c>
      <c r="K5" s="5" t="s">
        <v>16</v>
      </c>
      <c r="L5" s="6" t="s">
        <v>18</v>
      </c>
      <c r="M5" s="49"/>
    </row>
    <row r="6" spans="1:13" ht="24" customHeight="1">
      <c r="A6" s="30">
        <v>3</v>
      </c>
      <c r="B6" s="24" t="s">
        <v>84</v>
      </c>
      <c r="C6" s="24" t="s">
        <v>85</v>
      </c>
      <c r="D6" s="69">
        <v>46</v>
      </c>
      <c r="E6" s="70">
        <v>80.5</v>
      </c>
      <c r="F6" s="70">
        <v>87.1666666666667</v>
      </c>
      <c r="G6" s="26">
        <f t="shared" si="0"/>
        <v>68.7</v>
      </c>
      <c r="H6" s="69">
        <v>335</v>
      </c>
      <c r="I6" s="26">
        <f t="shared" si="1"/>
        <v>67.849999999999994</v>
      </c>
      <c r="J6" s="27" t="s">
        <v>79</v>
      </c>
      <c r="K6" s="5" t="s">
        <v>16</v>
      </c>
      <c r="L6" s="6" t="s">
        <v>18</v>
      </c>
      <c r="M6" s="49"/>
    </row>
    <row r="7" spans="1:13" ht="24" customHeight="1">
      <c r="A7" s="30">
        <v>4</v>
      </c>
      <c r="B7" s="24" t="s">
        <v>86</v>
      </c>
      <c r="C7" s="24" t="s">
        <v>87</v>
      </c>
      <c r="D7" s="69">
        <v>53</v>
      </c>
      <c r="E7" s="70">
        <v>66.3333333333333</v>
      </c>
      <c r="F7" s="70">
        <v>65.6666666666667</v>
      </c>
      <c r="G7" s="26">
        <f t="shared" si="0"/>
        <v>60.800000000000004</v>
      </c>
      <c r="H7" s="69">
        <v>333</v>
      </c>
      <c r="I7" s="26">
        <f t="shared" si="1"/>
        <v>63.7</v>
      </c>
      <c r="J7" s="27" t="s">
        <v>79</v>
      </c>
      <c r="K7" s="5" t="s">
        <v>16</v>
      </c>
      <c r="L7" s="6" t="s">
        <v>18</v>
      </c>
      <c r="M7" s="49"/>
    </row>
    <row r="8" spans="1:13" ht="24" customHeight="1">
      <c r="A8" s="30">
        <v>5</v>
      </c>
      <c r="B8" s="24" t="s">
        <v>88</v>
      </c>
      <c r="C8" s="24" t="s">
        <v>89</v>
      </c>
      <c r="D8" s="69">
        <v>44</v>
      </c>
      <c r="E8" s="70">
        <v>78.1666666666667</v>
      </c>
      <c r="F8" s="70">
        <v>93.3333333333333</v>
      </c>
      <c r="G8" s="26">
        <f t="shared" si="0"/>
        <v>69.05</v>
      </c>
      <c r="H8" s="69">
        <v>290</v>
      </c>
      <c r="I8" s="26">
        <f t="shared" si="1"/>
        <v>63.524999999999999</v>
      </c>
      <c r="J8" s="27" t="s">
        <v>114</v>
      </c>
      <c r="K8" s="5" t="s">
        <v>16</v>
      </c>
      <c r="L8" s="6" t="s">
        <v>18</v>
      </c>
      <c r="M8" s="6" t="s">
        <v>90</v>
      </c>
    </row>
    <row r="9" spans="1:13" ht="24" customHeight="1">
      <c r="A9" s="30">
        <v>6</v>
      </c>
      <c r="B9" s="24" t="s">
        <v>91</v>
      </c>
      <c r="C9" s="24" t="s">
        <v>92</v>
      </c>
      <c r="D9" s="69">
        <v>47</v>
      </c>
      <c r="E9" s="70">
        <v>69</v>
      </c>
      <c r="F9" s="70">
        <v>68.5</v>
      </c>
      <c r="G9" s="26">
        <f t="shared" si="0"/>
        <v>60.05</v>
      </c>
      <c r="H9" s="69">
        <v>329</v>
      </c>
      <c r="I9" s="26">
        <f t="shared" si="1"/>
        <v>62.924999999999997</v>
      </c>
      <c r="J9" s="27" t="s">
        <v>21</v>
      </c>
      <c r="K9" s="5" t="s">
        <v>116</v>
      </c>
      <c r="L9" s="6" t="s">
        <v>117</v>
      </c>
      <c r="M9" s="49"/>
    </row>
    <row r="10" spans="1:13" ht="24" customHeight="1">
      <c r="A10" s="30">
        <v>7</v>
      </c>
      <c r="B10" s="24" t="s">
        <v>93</v>
      </c>
      <c r="C10" s="24" t="s">
        <v>94</v>
      </c>
      <c r="D10" s="69">
        <v>44</v>
      </c>
      <c r="E10" s="70">
        <v>68</v>
      </c>
      <c r="F10" s="70">
        <v>68</v>
      </c>
      <c r="G10" s="26">
        <f t="shared" si="0"/>
        <v>58.4</v>
      </c>
      <c r="H10" s="69">
        <v>335</v>
      </c>
      <c r="I10" s="26">
        <f t="shared" si="1"/>
        <v>62.7</v>
      </c>
      <c r="J10" s="27" t="s">
        <v>21</v>
      </c>
      <c r="K10" s="5" t="s">
        <v>118</v>
      </c>
      <c r="L10" s="6" t="s">
        <v>117</v>
      </c>
      <c r="M10" s="49"/>
    </row>
    <row r="11" spans="1:13" ht="24" customHeight="1">
      <c r="A11" s="30">
        <v>8</v>
      </c>
      <c r="B11" s="24" t="s">
        <v>95</v>
      </c>
      <c r="C11" s="24" t="s">
        <v>96</v>
      </c>
      <c r="D11" s="69">
        <v>47</v>
      </c>
      <c r="E11" s="70">
        <v>61.3333333333333</v>
      </c>
      <c r="F11" s="70">
        <v>56</v>
      </c>
      <c r="G11" s="26">
        <f t="shared" si="0"/>
        <v>53.999999999999986</v>
      </c>
      <c r="H11" s="69">
        <v>312</v>
      </c>
      <c r="I11" s="26">
        <f t="shared" si="1"/>
        <v>58.199999999999989</v>
      </c>
      <c r="J11" s="27" t="s">
        <v>21</v>
      </c>
      <c r="K11" s="5" t="s">
        <v>118</v>
      </c>
      <c r="L11" s="6" t="s">
        <v>115</v>
      </c>
      <c r="M11" s="49"/>
    </row>
    <row r="12" spans="1:13" ht="24" customHeight="1"/>
    <row r="13" spans="1:13" ht="24" customHeight="1"/>
    <row r="14" spans="1:13" ht="24" customHeight="1"/>
    <row r="15" spans="1:13" ht="24" customHeight="1"/>
    <row r="16" spans="1:13" ht="24" customHeight="1"/>
    <row r="17" ht="24" customHeight="1"/>
    <row r="18" ht="24" customHeight="1"/>
    <row r="19" ht="24" customHeight="1"/>
    <row r="20" ht="24" customHeight="1"/>
    <row r="21" ht="24" customHeight="1"/>
  </sheetData>
  <mergeCells count="2">
    <mergeCell ref="A2:G2"/>
    <mergeCell ref="A1:L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L7" sqref="L7"/>
    </sheetView>
  </sheetViews>
  <sheetFormatPr defaultRowHeight="14"/>
  <cols>
    <col min="2" max="2" width="18.36328125" customWidth="1"/>
  </cols>
  <sheetData>
    <row r="1" spans="1:15" s="1" customFormat="1" ht="42" customHeight="1">
      <c r="A1" s="75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31"/>
    </row>
    <row r="2" spans="1:15" ht="26.5" customHeight="1">
      <c r="A2" s="78" t="s">
        <v>97</v>
      </c>
      <c r="B2" s="78"/>
      <c r="C2" s="78"/>
      <c r="D2" s="78"/>
      <c r="E2" s="78"/>
      <c r="F2" s="78"/>
      <c r="G2" s="78"/>
      <c r="H2" s="15"/>
      <c r="I2" s="16"/>
      <c r="J2" s="14"/>
      <c r="K2" s="14"/>
      <c r="L2" s="14"/>
      <c r="M2" s="14"/>
      <c r="N2" s="14"/>
      <c r="O2" s="14"/>
    </row>
    <row r="3" spans="1:15" ht="75">
      <c r="A3" s="17" t="s">
        <v>0</v>
      </c>
      <c r="B3" s="17" t="s">
        <v>1</v>
      </c>
      <c r="C3" s="18" t="s">
        <v>2</v>
      </c>
      <c r="D3" s="17" t="s">
        <v>98</v>
      </c>
      <c r="E3" s="19" t="s">
        <v>3</v>
      </c>
      <c r="F3" s="19" t="s">
        <v>4</v>
      </c>
      <c r="G3" s="19" t="s">
        <v>5</v>
      </c>
      <c r="H3" s="17" t="s">
        <v>6</v>
      </c>
      <c r="I3" s="19" t="s">
        <v>7</v>
      </c>
      <c r="J3" s="20" t="s">
        <v>99</v>
      </c>
      <c r="K3" s="21" t="s">
        <v>11</v>
      </c>
      <c r="L3" s="59" t="s">
        <v>17</v>
      </c>
      <c r="M3" s="20" t="s">
        <v>100</v>
      </c>
      <c r="N3" s="21" t="s">
        <v>101</v>
      </c>
      <c r="O3" s="14"/>
    </row>
    <row r="4" spans="1:15" s="14" customFormat="1" ht="30.5" customHeight="1">
      <c r="A4" s="22">
        <v>1</v>
      </c>
      <c r="B4" s="71" t="s">
        <v>103</v>
      </c>
      <c r="C4" s="4" t="s">
        <v>104</v>
      </c>
      <c r="D4" s="23">
        <v>72</v>
      </c>
      <c r="E4" s="72">
        <v>83.571428571428569</v>
      </c>
      <c r="F4" s="73">
        <v>86.666666666666671</v>
      </c>
      <c r="G4" s="25">
        <f t="shared" ref="G4:G7" si="0">D4*0.4+E4*0.3+F4*0.3</f>
        <v>79.871428571428567</v>
      </c>
      <c r="H4" s="6">
        <v>343</v>
      </c>
      <c r="I4" s="26">
        <f t="shared" ref="I4:I7" si="1">(H4/5)*0.5+G4*0.5</f>
        <v>74.23571428571428</v>
      </c>
      <c r="J4" s="27" t="s">
        <v>102</v>
      </c>
      <c r="K4" s="27" t="s">
        <v>23</v>
      </c>
      <c r="L4" s="27" t="s">
        <v>18</v>
      </c>
      <c r="M4" s="6"/>
      <c r="N4" s="6"/>
    </row>
    <row r="5" spans="1:15" s="14" customFormat="1" ht="30.5" customHeight="1">
      <c r="A5" s="22">
        <v>2</v>
      </c>
      <c r="B5" s="71" t="s">
        <v>105</v>
      </c>
      <c r="C5" s="4" t="s">
        <v>106</v>
      </c>
      <c r="D5" s="23">
        <v>74</v>
      </c>
      <c r="E5" s="72">
        <v>91.714285714285708</v>
      </c>
      <c r="F5" s="73">
        <v>90</v>
      </c>
      <c r="G5" s="25">
        <f t="shared" si="0"/>
        <v>84.114285714285714</v>
      </c>
      <c r="H5" s="6">
        <v>320</v>
      </c>
      <c r="I5" s="26">
        <f t="shared" si="1"/>
        <v>74.05714285714285</v>
      </c>
      <c r="J5" s="27" t="s">
        <v>102</v>
      </c>
      <c r="K5" s="27" t="s">
        <v>23</v>
      </c>
      <c r="L5" s="27" t="s">
        <v>18</v>
      </c>
      <c r="M5" s="6"/>
      <c r="N5" s="6"/>
    </row>
    <row r="6" spans="1:15" s="14" customFormat="1" ht="30.5" customHeight="1">
      <c r="A6" s="22">
        <v>3</v>
      </c>
      <c r="B6" s="71" t="s">
        <v>107</v>
      </c>
      <c r="C6" s="4" t="s">
        <v>108</v>
      </c>
      <c r="D6" s="23">
        <v>58</v>
      </c>
      <c r="E6" s="72">
        <v>87.142857142857139</v>
      </c>
      <c r="F6" s="73">
        <v>78.333333333333329</v>
      </c>
      <c r="G6" s="25">
        <f t="shared" si="0"/>
        <v>72.842857142857142</v>
      </c>
      <c r="H6" s="6">
        <v>353</v>
      </c>
      <c r="I6" s="26">
        <f t="shared" si="1"/>
        <v>71.721428571428561</v>
      </c>
      <c r="J6" s="27" t="s">
        <v>102</v>
      </c>
      <c r="K6" s="27" t="s">
        <v>23</v>
      </c>
      <c r="L6" s="27" t="s">
        <v>18</v>
      </c>
      <c r="M6" s="6"/>
      <c r="N6" s="6"/>
    </row>
    <row r="7" spans="1:15" s="14" customFormat="1" ht="30.5" customHeight="1">
      <c r="A7" s="22">
        <v>4</v>
      </c>
      <c r="B7" s="71" t="s">
        <v>109</v>
      </c>
      <c r="C7" s="4" t="s">
        <v>110</v>
      </c>
      <c r="D7" s="23">
        <v>62</v>
      </c>
      <c r="E7" s="74">
        <v>72.142857142857139</v>
      </c>
      <c r="F7" s="73">
        <v>73.333333333333329</v>
      </c>
      <c r="G7" s="25">
        <f t="shared" si="0"/>
        <v>68.442857142857136</v>
      </c>
      <c r="H7" s="6">
        <v>299</v>
      </c>
      <c r="I7" s="26">
        <f t="shared" si="1"/>
        <v>64.121428571428567</v>
      </c>
      <c r="J7" s="27" t="s">
        <v>76</v>
      </c>
      <c r="K7" s="27" t="s">
        <v>24</v>
      </c>
      <c r="L7" s="27" t="s">
        <v>115</v>
      </c>
      <c r="M7" s="6"/>
      <c r="N7" s="6"/>
    </row>
  </sheetData>
  <mergeCells count="2">
    <mergeCell ref="A2:G2"/>
    <mergeCell ref="A1:M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化学工程与技术专业</vt:lpstr>
      <vt:lpstr>化学工程专硕</vt:lpstr>
      <vt:lpstr>动力工程</vt:lpstr>
      <vt:lpstr>环境工程专硕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2019-03-25T01:37:15Z</dcterms:created>
  <dcterms:modified xsi:type="dcterms:W3CDTF">2019-03-29T07:25:14Z</dcterms:modified>
</cp:coreProperties>
</file>