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班级文件\研一综合测评\"/>
    </mc:Choice>
  </mc:AlternateContent>
  <bookViews>
    <workbookView windowWidth="23040" windowHeight="9060" tabRatio="716" firstSheet="5" activeTab="5"/>
  </bookViews>
  <sheets>
    <sheet name="工艺学硕" sheetId="1" r:id="rId1"/>
    <sheet name="工程学硕" sheetId="7" r:id="rId2"/>
    <sheet name="催化学硕" sheetId="8" r:id="rId3"/>
    <sheet name="环境学硕" sheetId="9" r:id="rId4"/>
    <sheet name="环工专项" sheetId="10" r:id="rId5"/>
    <sheet name="工艺专硕" sheetId="12" r:id="rId6"/>
    <sheet name="催化专硕" sheetId="13" r:id="rId7"/>
    <sheet name="工程专硕" sheetId="14" r:id="rId8"/>
    <sheet name="国际班" sheetId="11" r:id="rId9"/>
    <sheet name="WpsReserved_CellImgList" sheetId="6" state="very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<sst xmlns="http://schemas.openxmlformats.org/spreadsheetml/2006/main" count="585" uniqueCount="335">
  <si>
    <t>基础分</t>
  </si>
  <si>
    <t>奖励分</t>
  </si>
  <si>
    <t>惩罚分</t>
  </si>
  <si>
    <t>总 分</t>
  </si>
  <si>
    <t>加权分</t>
  </si>
  <si>
    <t>学习成绩分</t>
  </si>
  <si>
    <t>基本分</t>
  </si>
  <si>
    <t>学号</t>
  </si>
  <si>
    <t>姓名</t>
  </si>
  <si>
    <t>德育成绩(15%)</t>
  </si>
  <si>
    <t>智育成绩(75%)</t>
  </si>
  <si>
    <t>体美劳成绩（10%）</t>
  </si>
  <si>
    <t>总分</t>
  </si>
  <si>
    <t>排名</t>
  </si>
  <si>
    <t>六级成绩</t>
  </si>
  <si>
    <t>必修课优良率</t>
  </si>
  <si>
    <t>课程成绩排名</t>
  </si>
  <si>
    <t>挂科门数</t>
  </si>
  <si>
    <t>王逢瑶</t>
  </si>
  <si>
    <t>程秋玮</t>
  </si>
  <si>
    <t>韩梦娇</t>
  </si>
  <si>
    <t>周金橡</t>
  </si>
  <si>
    <t>苗立佳</t>
  </si>
  <si>
    <t xml:space="preserve">   </t>
  </si>
  <si>
    <t>王鹏琪</t>
  </si>
  <si>
    <t>2025211702</t>
  </si>
  <si>
    <t>崔硕彬</t>
  </si>
  <si>
    <t>曹爱琳</t>
  </si>
  <si>
    <t>应晨阳</t>
  </si>
  <si>
    <t>平子慧</t>
  </si>
  <si>
    <t>俞佳琪</t>
  </si>
  <si>
    <t>王奕梦</t>
  </si>
  <si>
    <t>李奇</t>
  </si>
  <si>
    <t>杨穗穗</t>
  </si>
  <si>
    <t>王志鹏</t>
  </si>
  <si>
    <t>赵子玉</t>
  </si>
  <si>
    <t>2025211703</t>
  </si>
  <si>
    <t>韩雪</t>
  </si>
  <si>
    <t>张建鑫</t>
  </si>
  <si>
    <t>李炎翼</t>
  </si>
  <si>
    <t>宋思雨</t>
  </si>
  <si>
    <t>颜伊宁</t>
  </si>
  <si>
    <t>钱宝香</t>
  </si>
  <si>
    <t>宝佳庆</t>
  </si>
  <si>
    <t>杜泳森</t>
  </si>
  <si>
    <t>谢雨婷</t>
  </si>
  <si>
    <t>徐一帆</t>
  </si>
  <si>
    <t>张梦琳</t>
  </si>
  <si>
    <t>赵一鸣</t>
  </si>
  <si>
    <t>税星月</t>
  </si>
  <si>
    <t>郑晓丽</t>
  </si>
  <si>
    <t>范静琳</t>
  </si>
  <si>
    <t>田淑平</t>
  </si>
  <si>
    <t>胡筱雅</t>
  </si>
  <si>
    <t>霍子云</t>
  </si>
  <si>
    <t>王蕊</t>
  </si>
  <si>
    <t>余佩雯</t>
  </si>
  <si>
    <t>王济文</t>
  </si>
  <si>
    <t>张瑞倩</t>
  </si>
  <si>
    <t>史梦菲</t>
  </si>
  <si>
    <t>邢欣茜</t>
  </si>
  <si>
    <t>张泽宇</t>
  </si>
  <si>
    <t>2025211704</t>
  </si>
  <si>
    <t>李钰绵</t>
  </si>
  <si>
    <t>冯旭旺</t>
  </si>
  <si>
    <t>徐浩宇</t>
  </si>
  <si>
    <t>冀豪然</t>
  </si>
  <si>
    <t>黄惠</t>
  </si>
  <si>
    <t>杨亚航</t>
  </si>
  <si>
    <t>黄磊</t>
  </si>
  <si>
    <t>张万凯</t>
  </si>
  <si>
    <t>卢传峥</t>
  </si>
  <si>
    <t>英语六级成绩</t>
  </si>
  <si>
    <t>纯成绩排名</t>
  </si>
  <si>
    <t>于瑛琦</t>
  </si>
  <si>
    <t>肖美娜</t>
  </si>
  <si>
    <t>张春雨</t>
  </si>
  <si>
    <t>张丽娜</t>
  </si>
  <si>
    <t>刘翠</t>
  </si>
  <si>
    <t>范永鑫</t>
  </si>
  <si>
    <t>于俊超</t>
  </si>
  <si>
    <t>刘立颖</t>
  </si>
  <si>
    <t>姚俊</t>
  </si>
  <si>
    <t>魏博轩</t>
  </si>
  <si>
    <t>聂航凯</t>
  </si>
  <si>
    <t>丁坤</t>
  </si>
  <si>
    <t>乔莹</t>
  </si>
  <si>
    <t>郝新蕊</t>
  </si>
  <si>
    <t>吕盈盈</t>
  </si>
  <si>
    <t>张勇</t>
  </si>
  <si>
    <t>刘思源</t>
  </si>
  <si>
    <t>贺湉</t>
  </si>
  <si>
    <t>周文建</t>
  </si>
  <si>
    <t>聂一涵</t>
  </si>
  <si>
    <t>王圣飞</t>
  </si>
  <si>
    <t>王碧林</t>
  </si>
  <si>
    <t>张扬洋</t>
  </si>
  <si>
    <t>宋世羽</t>
  </si>
  <si>
    <t>张晓生</t>
  </si>
  <si>
    <t>张悦卉</t>
  </si>
  <si>
    <t>闫雅聪</t>
  </si>
  <si>
    <t>薛舒畅</t>
  </si>
  <si>
    <t>董小娜</t>
  </si>
  <si>
    <t>麦尔旦•买买提江</t>
  </si>
  <si>
    <t>韦锦洋</t>
  </si>
  <si>
    <t>李洋</t>
  </si>
  <si>
    <t>王佳伟</t>
  </si>
  <si>
    <t>鹿馨</t>
  </si>
  <si>
    <t>刘佳正</t>
  </si>
  <si>
    <t>张小婷</t>
  </si>
  <si>
    <t>刘奕荣</t>
  </si>
  <si>
    <t>刘羲阳</t>
  </si>
  <si>
    <t>陈雅萱</t>
  </si>
  <si>
    <t>郭圣选</t>
  </si>
  <si>
    <t>焦程锐</t>
  </si>
  <si>
    <t>崔连杰</t>
  </si>
  <si>
    <t>智育基础分排名</t>
  </si>
  <si>
    <t>钟晓艺</t>
  </si>
  <si>
    <t>刘熙</t>
  </si>
  <si>
    <t>宋亚宁</t>
  </si>
  <si>
    <t>史响晴</t>
  </si>
  <si>
    <t>张涵</t>
  </si>
  <si>
    <t>胡佳雪</t>
  </si>
  <si>
    <t>郭朝阳</t>
  </si>
  <si>
    <t>于可鑫</t>
  </si>
  <si>
    <t>谷盼盼</t>
  </si>
  <si>
    <t>乔梦雨婷</t>
  </si>
  <si>
    <t>周柯</t>
  </si>
  <si>
    <t>郝子召</t>
  </si>
  <si>
    <t>周鹏</t>
  </si>
  <si>
    <t>李青</t>
  </si>
  <si>
    <t>万梓琪</t>
  </si>
  <si>
    <t>程嘉欣</t>
  </si>
  <si>
    <t>刘睿扬</t>
  </si>
  <si>
    <t>姜静茹</t>
  </si>
  <si>
    <t>马丽</t>
  </si>
  <si>
    <t>尉晓航</t>
  </si>
  <si>
    <t>王兵</t>
  </si>
  <si>
    <t>田中贺</t>
  </si>
  <si>
    <t>赵中义</t>
  </si>
  <si>
    <t>李龙飞</t>
  </si>
  <si>
    <t>黄云翔</t>
  </si>
  <si>
    <t>吴同笙</t>
  </si>
  <si>
    <t>王李良</t>
  </si>
  <si>
    <t>杨嘉琦</t>
  </si>
  <si>
    <t>胡伊荣</t>
  </si>
  <si>
    <t>鲍怡帅</t>
  </si>
  <si>
    <t>周忠康</t>
  </si>
  <si>
    <t>李骏扬</t>
  </si>
  <si>
    <t>中国石油大学（北京）化工学院2025级环境学硕专业研究生综合测评汇总表</t>
  </si>
  <si>
    <t>挂科情况</t>
  </si>
  <si>
    <t>解静</t>
  </si>
  <si>
    <t>朱敏</t>
  </si>
  <si>
    <t>周晶潇</t>
  </si>
  <si>
    <t>刘群</t>
  </si>
  <si>
    <t>柯韵</t>
  </si>
  <si>
    <t>魏英俊</t>
  </si>
  <si>
    <t>刘雯</t>
  </si>
  <si>
    <t>刘宏利</t>
  </si>
  <si>
    <t>明霞</t>
  </si>
  <si>
    <t>张涵毓</t>
  </si>
  <si>
    <t>王惠婧</t>
  </si>
  <si>
    <t>刘恩慧</t>
  </si>
  <si>
    <t>董奕云</t>
  </si>
  <si>
    <t>刘晓茵</t>
  </si>
  <si>
    <t>周颖</t>
  </si>
  <si>
    <t>张梓睿</t>
  </si>
  <si>
    <t>朱叙诚</t>
  </si>
  <si>
    <t>张弘琨</t>
  </si>
  <si>
    <t>雷雨田</t>
  </si>
  <si>
    <t>符惜晨</t>
  </si>
  <si>
    <t>张毓芝</t>
  </si>
  <si>
    <t>刘艺蔚</t>
  </si>
  <si>
    <t>辛洋</t>
  </si>
  <si>
    <t>李闫</t>
  </si>
  <si>
    <t>颜涵</t>
  </si>
  <si>
    <t>新时代中国特色社会主义理论与实践（1门）</t>
  </si>
  <si>
    <t>赖瑞诚</t>
  </si>
  <si>
    <t>彭正科</t>
  </si>
  <si>
    <t>数值分析（1门）</t>
  </si>
  <si>
    <t>中国石油大学（北京）化工学院2025级环境专硕专业研究生综合测评汇总表</t>
  </si>
  <si>
    <t>孙美丽</t>
  </si>
  <si>
    <t>李波</t>
  </si>
  <si>
    <t>王梦琳</t>
  </si>
  <si>
    <t>高宇</t>
  </si>
  <si>
    <t>杨晓冉</t>
  </si>
  <si>
    <t>刘宇茜</t>
  </si>
  <si>
    <t>李磊</t>
  </si>
  <si>
    <t>陈禹行</t>
  </si>
  <si>
    <t>李朋举</t>
  </si>
  <si>
    <t>吴晓鹏</t>
  </si>
  <si>
    <t>黄秀娟</t>
  </si>
  <si>
    <t>田名杰</t>
  </si>
  <si>
    <t>王建智</t>
  </si>
  <si>
    <t>荣晓妍</t>
  </si>
  <si>
    <t>陈宇</t>
  </si>
  <si>
    <t>赵巧悦</t>
  </si>
  <si>
    <t>李佳芯</t>
  </si>
  <si>
    <t>焦俊杰</t>
  </si>
  <si>
    <t>仲崇颖</t>
  </si>
  <si>
    <t>刘莹</t>
  </si>
  <si>
    <t>郭昕苑</t>
  </si>
  <si>
    <t>魏帅杰</t>
  </si>
  <si>
    <t>王怀贺</t>
  </si>
  <si>
    <t>徐安昌</t>
  </si>
  <si>
    <t>李金杰</t>
  </si>
  <si>
    <t>王爱玺</t>
  </si>
  <si>
    <t>张迪</t>
  </si>
  <si>
    <t>朱佳宝</t>
  </si>
  <si>
    <t>赵文雯</t>
  </si>
  <si>
    <t>王佳杰</t>
  </si>
  <si>
    <t>张金泽</t>
  </si>
  <si>
    <t>刘世鑫</t>
  </si>
  <si>
    <t>邹梦娜</t>
  </si>
  <si>
    <t>彭姣艳</t>
  </si>
  <si>
    <t>李沫若</t>
  </si>
  <si>
    <t>靳瑞莹</t>
  </si>
  <si>
    <t>甄学敬</t>
  </si>
  <si>
    <t>谷若冰</t>
  </si>
  <si>
    <t>胡熙琳</t>
  </si>
  <si>
    <t>高鑫宇</t>
  </si>
  <si>
    <t>孙雨欣</t>
  </si>
  <si>
    <t>杨艺雪</t>
  </si>
  <si>
    <t>何佳妮</t>
  </si>
  <si>
    <t>陈奕璇</t>
  </si>
  <si>
    <t>夏志飞</t>
  </si>
  <si>
    <t>王丽娜</t>
  </si>
  <si>
    <t>徐文静</t>
  </si>
  <si>
    <t>刘金越</t>
  </si>
  <si>
    <t>王婧</t>
  </si>
  <si>
    <t>马文惠</t>
  </si>
  <si>
    <t>邓茹丹</t>
  </si>
  <si>
    <t>王浩月</t>
  </si>
  <si>
    <t>罗胜君</t>
  </si>
  <si>
    <t>陈静一</t>
  </si>
  <si>
    <t>吴亚捷</t>
  </si>
  <si>
    <t>窦赵茹</t>
  </si>
  <si>
    <t>李怡丽</t>
  </si>
  <si>
    <t>崔依硕</t>
  </si>
  <si>
    <t>刘涛</t>
  </si>
  <si>
    <t>周含笑</t>
  </si>
  <si>
    <t>尉向国</t>
  </si>
  <si>
    <t>刘傲</t>
  </si>
  <si>
    <t>王禹</t>
  </si>
  <si>
    <t>徐兴彬</t>
  </si>
  <si>
    <t>刘鑫宇</t>
  </si>
  <si>
    <t>郭强</t>
  </si>
  <si>
    <t>分专业排名</t>
  </si>
  <si>
    <t>班级排名</t>
  </si>
  <si>
    <t>专业明细</t>
  </si>
  <si>
    <t>必修课优良率%</t>
  </si>
  <si>
    <t>必修课挂科数</t>
  </si>
  <si>
    <t>周婷</t>
  </si>
  <si>
    <t>催化专硕</t>
  </si>
  <si>
    <t>王莹莹</t>
  </si>
  <si>
    <t>韩梦迪</t>
  </si>
  <si>
    <t>王思微</t>
  </si>
  <si>
    <t>武哲琼</t>
  </si>
  <si>
    <t>刘有焱</t>
  </si>
  <si>
    <t>吴倩</t>
  </si>
  <si>
    <t>李晴燕</t>
  </si>
  <si>
    <t>贾欣</t>
  </si>
  <si>
    <t>郑冰玉</t>
  </si>
  <si>
    <t>赵佳</t>
  </si>
  <si>
    <t>张雨露</t>
  </si>
  <si>
    <t>张增辉</t>
  </si>
  <si>
    <t>朱宜娇</t>
  </si>
  <si>
    <t>闫乾宇</t>
  </si>
  <si>
    <t>惠聚</t>
  </si>
  <si>
    <t>铁欣雨</t>
  </si>
  <si>
    <t>王璐</t>
  </si>
  <si>
    <t>王馨缘</t>
  </si>
  <si>
    <t>晁鸣阳</t>
  </si>
  <si>
    <t>余方黎</t>
  </si>
  <si>
    <t>李臻彦</t>
  </si>
  <si>
    <t>贾一凡</t>
  </si>
  <si>
    <t>序号</t>
  </si>
  <si>
    <t>范志憶</t>
  </si>
  <si>
    <t>工程专硕</t>
  </si>
  <si>
    <t>陈薪同</t>
  </si>
  <si>
    <t>解广彪</t>
  </si>
  <si>
    <t>姚菲菲</t>
  </si>
  <si>
    <t>李瑞</t>
  </si>
  <si>
    <t>杨晋</t>
  </si>
  <si>
    <t>高铭轩</t>
  </si>
  <si>
    <t>赵梦洋</t>
  </si>
  <si>
    <t>贺明明</t>
  </si>
  <si>
    <t>吴涵琪</t>
  </si>
  <si>
    <t>史纪博</t>
  </si>
  <si>
    <t>蒋德璋</t>
  </si>
  <si>
    <t>张天峰</t>
  </si>
  <si>
    <t>陈慧行</t>
  </si>
  <si>
    <t>冯葆卿</t>
  </si>
  <si>
    <t>夏震亚</t>
  </si>
  <si>
    <t>王沾皓</t>
  </si>
  <si>
    <t>张玲蕊</t>
  </si>
  <si>
    <t>周启旺</t>
  </si>
  <si>
    <t>巩相磊</t>
  </si>
  <si>
    <t>杨强盛</t>
  </si>
  <si>
    <t>张振宇</t>
  </si>
  <si>
    <t>朱慧敏</t>
  </si>
  <si>
    <t>王卓</t>
  </si>
  <si>
    <t>侯文杰</t>
  </si>
  <si>
    <t>徐树涵</t>
  </si>
  <si>
    <t>徐瑞</t>
  </si>
  <si>
    <t>六级分数</t>
  </si>
  <si>
    <t>王靖洲</t>
  </si>
  <si>
    <t>孙康佳</t>
  </si>
  <si>
    <t>兰心唯</t>
  </si>
  <si>
    <t>刘杨</t>
  </si>
  <si>
    <t>吕潇</t>
  </si>
  <si>
    <t>徐執伟</t>
  </si>
  <si>
    <t>０</t>
  </si>
  <si>
    <t>马雪</t>
  </si>
  <si>
    <t>颜晶晶</t>
  </si>
  <si>
    <t>康圣</t>
  </si>
  <si>
    <t>周仁杰</t>
  </si>
  <si>
    <t>78％</t>
  </si>
  <si>
    <t>史航宇</t>
  </si>
  <si>
    <t>邓逸凡</t>
  </si>
  <si>
    <t>李庆</t>
  </si>
  <si>
    <t>安柯银</t>
  </si>
  <si>
    <t>张梅芝</t>
  </si>
  <si>
    <t>黄嘉锋</t>
  </si>
  <si>
    <t>孟丽媛</t>
  </si>
  <si>
    <t>周静珍</t>
  </si>
  <si>
    <t>杨康帅</t>
  </si>
  <si>
    <t>曹淑雯</t>
  </si>
  <si>
    <t>杜雨竹</t>
  </si>
  <si>
    <t>王艺媛</t>
  </si>
  <si>
    <t>延小彤</t>
  </si>
  <si>
    <t>66.67％</t>
  </si>
  <si>
    <t>黄春艳</t>
  </si>
  <si>
    <t>陶凯为</t>
  </si>
  <si>
    <t>朱廷嘉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</si>
</sst>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0_ "/>
    <numFmt numFmtId="179" formatCode="0.0_ "/>
    <numFmt numFmtId="180" formatCode="0.0000"/>
    <numFmt numFmtId="181" formatCode="0.000"/>
    <numFmt numFmtId="182" formatCode="0.000_ "/>
  </numFmts>
  <fonts count="46"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rgb="FF000000"/>
      <name val="等线"/>
      <charset val="134"/>
    </font>
    <font>
      <sz val="12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SimSun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SimSun"/>
      <charset val="134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name val="Times New Roman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楷体_GB2312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1"/>
      <name val="等线"/>
      <charset val="134"/>
    </font>
    <font>
      <sz val="11"/>
      <color rgb="FF000000"/>
      <name val="SimSun"/>
      <charset val="134"/>
    </font>
    <font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20" applyNumberFormat="0" applyAlignment="0" applyProtection="0">
      <alignment vertical="center"/>
    </xf>
    <xf numFmtId="0" fontId="35" fillId="10" borderId="21" applyNumberFormat="0" applyAlignment="0" applyProtection="0">
      <alignment vertical="center"/>
    </xf>
    <xf numFmtId="0" fontId="36" fillId="10" borderId="20" applyNumberFormat="0" applyAlignment="0" applyProtection="0">
      <alignment vertical="center"/>
    </xf>
    <xf numFmtId="0" fontId="37" fillId="11" borderId="22" applyNumberFormat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5" fillId="0" borderId="0"/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0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2" borderId="6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/>
    <xf numFmtId="0" fontId="0" fillId="2" borderId="8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9" xfId="0" applyFill="1" applyBorder="1">
      <alignment vertical="center"/>
    </xf>
    <xf numFmtId="0" fontId="0" fillId="3" borderId="6" xfId="0" applyFill="1" applyBorder="1">
      <alignment vertical="center"/>
    </xf>
    <xf numFmtId="0" fontId="0" fillId="2" borderId="0" xfId="0" applyFill="1">
      <alignment vertical="center"/>
    </xf>
    <xf numFmtId="0" fontId="9" fillId="2" borderId="6" xfId="0" applyFont="1" applyFill="1" applyBorder="1" applyAlignment="1"/>
    <xf numFmtId="0" fontId="0" fillId="2" borderId="6" xfId="0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/>
    </xf>
    <xf numFmtId="0" fontId="10" fillId="2" borderId="6" xfId="49" applyFont="1" applyFill="1" applyBorder="1" applyAlignment="1">
      <alignment horizontal="center" vertical="center"/>
    </xf>
    <xf numFmtId="0" fontId="10" fillId="4" borderId="6" xfId="49" applyFont="1" applyFill="1" applyBorder="1" applyAlignment="1">
      <alignment horizontal="center" vertical="center"/>
    </xf>
    <xf numFmtId="0" fontId="8" fillId="4" borderId="6" xfId="0" applyFont="1" applyFill="1" applyBorder="1" applyAlignment="1"/>
    <xf numFmtId="0" fontId="0" fillId="4" borderId="8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9" xfId="0" applyFill="1" applyBorder="1">
      <alignment vertical="center"/>
    </xf>
    <xf numFmtId="0" fontId="6" fillId="4" borderId="6" xfId="0" applyFont="1" applyFill="1" applyBorder="1">
      <alignment vertical="center"/>
    </xf>
    <xf numFmtId="0" fontId="9" fillId="4" borderId="6" xfId="0" applyFont="1" applyFill="1" applyBorder="1" applyAlignment="1"/>
    <xf numFmtId="0" fontId="11" fillId="4" borderId="6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2" fillId="4" borderId="6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3" fontId="20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>
      <alignment vertical="center"/>
    </xf>
    <xf numFmtId="43" fontId="19" fillId="0" borderId="1" xfId="0" applyNumberFormat="1" applyFont="1" applyBorder="1" applyAlignment="1">
      <alignment horizontal="center" vertical="center"/>
    </xf>
    <xf numFmtId="0" fontId="21" fillId="0" borderId="1" xfId="49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1" fillId="0" borderId="1" xfId="0" applyFont="1" applyBorder="1" applyAlignment="1">
      <alignment horizontal="center" vertical="center"/>
    </xf>
    <xf numFmtId="43" fontId="21" fillId="0" borderId="1" xfId="0" applyNumberFormat="1" applyFont="1" applyBorder="1">
      <alignment vertical="center"/>
    </xf>
    <xf numFmtId="43" fontId="21" fillId="0" borderId="1" xfId="0" applyNumberFormat="1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3" fontId="6" fillId="0" borderId="1" xfId="0" applyNumberFormat="1" applyFont="1" applyBorder="1">
      <alignment vertical="center"/>
    </xf>
    <xf numFmtId="43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49" applyFont="1" applyBorder="1" applyAlignment="1">
      <alignment horizontal="center" vertical="center"/>
    </xf>
    <xf numFmtId="180" fontId="14" fillId="0" borderId="11" xfId="5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5" fillId="0" borderId="6" xfId="0" applyFont="1" applyBorder="1">
      <alignment vertical="center"/>
    </xf>
    <xf numFmtId="0" fontId="1" fillId="0" borderId="9" xfId="0" applyFont="1" applyBorder="1" applyAlignment="1">
      <alignment horizontal="center" vertical="center" wrapText="1"/>
    </xf>
    <xf numFmtId="49" fontId="15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5" fillId="0" borderId="9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81" fontId="11" fillId="0" borderId="1" xfId="0" applyNumberFormat="1" applyFont="1" applyBorder="1" applyAlignment="1">
      <alignment horizontal="center" vertical="center"/>
    </xf>
    <xf numFmtId="181" fontId="23" fillId="0" borderId="1" xfId="0" applyNumberFormat="1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6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81" fontId="11" fillId="0" borderId="13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81" fontId="23" fillId="0" borderId="10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2" fontId="24" fillId="0" borderId="10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6" borderId="10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3" fillId="0" borderId="6" xfId="0" applyNumberFormat="1" applyFont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2" fontId="24" fillId="0" borderId="6" xfId="0" applyNumberFormat="1" applyFont="1" applyBorder="1" applyAlignment="1">
      <alignment horizontal="center" vertical="center"/>
    </xf>
    <xf numFmtId="182" fontId="2" fillId="0" borderId="6" xfId="0" applyNumberFormat="1" applyFont="1" applyBorder="1" applyAlignment="1">
      <alignment horizontal="center" vertical="center"/>
    </xf>
    <xf numFmtId="176" fontId="2" fillId="6" borderId="6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79" fontId="2" fillId="7" borderId="6" xfId="0" applyNumberFormat="1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11" fillId="6" borderId="0" xfId="0" applyNumberFormat="1" applyFont="1" applyFill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2" fontId="11" fillId="6" borderId="6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2"/>
  <sheetViews>
    <sheetView zoomScale="85" zoomScaleNormal="85" topLeftCell="C1" workbookViewId="0">
      <selection activeCell="V3" sqref="V3"/>
    </sheetView>
  </sheetViews>
  <sheetFormatPr defaultColWidth="9" defaultRowHeight="14.4"/>
  <cols>
    <col min="1" max="1" width="18" style="143" customWidth="1"/>
    <col min="2" max="2" width="11.6388888888889" customWidth="1"/>
    <col min="3" max="3" width="18.8148148148148" customWidth="1"/>
    <col min="4" max="4" width="12.6388888888889" customWidth="1"/>
    <col min="7" max="7" width="10.6388888888889"/>
    <col min="8" max="8" width="18.8148148148148" customWidth="1"/>
    <col min="20" max="21" width="19.3611111111111" customWidth="1"/>
    <col min="22" max="22" width="18.4537037037037" customWidth="1"/>
    <col min="23" max="23" width="13.1851851851852" customWidth="1"/>
  </cols>
  <sheetData>
    <row r="1" ht="17.4" spans="1:23">
      <c r="A1" s="144"/>
      <c r="B1" s="4"/>
      <c r="C1" s="85" t="s">
        <v>0</v>
      </c>
      <c r="D1" s="85" t="s">
        <v>1</v>
      </c>
      <c r="E1" s="127" t="s">
        <v>2</v>
      </c>
      <c r="F1" s="126" t="s">
        <v>3</v>
      </c>
      <c r="G1" s="126" t="s">
        <v>4</v>
      </c>
      <c r="H1" s="126" t="s">
        <v>5</v>
      </c>
      <c r="I1" s="85" t="s">
        <v>1</v>
      </c>
      <c r="J1" s="126" t="s">
        <v>2</v>
      </c>
      <c r="K1" s="126" t="s">
        <v>3</v>
      </c>
      <c r="L1" s="126" t="s">
        <v>4</v>
      </c>
      <c r="M1" s="145" t="s">
        <v>6</v>
      </c>
      <c r="N1" s="85" t="s">
        <v>1</v>
      </c>
      <c r="O1" s="126" t="s">
        <v>2</v>
      </c>
      <c r="P1" s="126" t="s">
        <v>3</v>
      </c>
      <c r="Q1" s="126" t="s">
        <v>4</v>
      </c>
      <c r="R1" s="121"/>
      <c r="S1" s="4"/>
      <c r="T1" s="95"/>
      <c r="U1" s="95"/>
      <c r="V1" s="146"/>
      <c r="W1" s="95"/>
    </row>
    <row r="2" ht="17.4" spans="1:23">
      <c r="A2" s="144" t="s">
        <v>7</v>
      </c>
      <c r="B2" s="4" t="s">
        <v>8</v>
      </c>
      <c r="C2" s="147" t="s">
        <v>9</v>
      </c>
      <c r="D2" s="147"/>
      <c r="E2" s="147"/>
      <c r="F2" s="148"/>
      <c r="G2" s="148"/>
      <c r="H2" s="148" t="s">
        <v>10</v>
      </c>
      <c r="I2" s="147"/>
      <c r="J2" s="147"/>
      <c r="K2" s="148"/>
      <c r="M2" s="148"/>
      <c r="N2" s="147" t="s">
        <v>11</v>
      </c>
      <c r="O2" s="147"/>
      <c r="P2" s="147"/>
      <c r="Q2" s="148"/>
      <c r="R2" s="149" t="s">
        <v>12</v>
      </c>
      <c r="S2" s="11" t="s">
        <v>13</v>
      </c>
      <c r="T2" s="11" t="s">
        <v>14</v>
      </c>
      <c r="U2" s="4" t="s">
        <v>15</v>
      </c>
      <c r="V2" s="4" t="s">
        <v>16</v>
      </c>
      <c r="W2" s="4" t="s">
        <v>17</v>
      </c>
    </row>
    <row r="3" spans="1:23">
      <c r="A3" s="150">
        <v>2025211705</v>
      </c>
      <c r="B3" s="151" t="s">
        <v>18</v>
      </c>
      <c r="C3" s="152">
        <v>67.911</v>
      </c>
      <c r="D3" s="150">
        <v>9.6</v>
      </c>
      <c r="E3" s="150"/>
      <c r="F3" s="153">
        <v>77.511</v>
      </c>
      <c r="G3" s="154">
        <v>11.62668</v>
      </c>
      <c r="H3" s="155">
        <v>88.8</v>
      </c>
      <c r="I3" s="156">
        <v>18.7</v>
      </c>
      <c r="J3" s="150"/>
      <c r="K3" s="157">
        <v>74.78</v>
      </c>
      <c r="L3" s="158">
        <v>56.835</v>
      </c>
      <c r="M3" s="156">
        <v>70</v>
      </c>
      <c r="N3" s="156">
        <v>4</v>
      </c>
      <c r="O3" s="150"/>
      <c r="P3" s="159">
        <v>74</v>
      </c>
      <c r="Q3" s="160">
        <v>7.4</v>
      </c>
      <c r="R3" s="157">
        <f t="shared" ref="R3:R52" si="0">G3+L3+Q3</f>
        <v>75.86168</v>
      </c>
      <c r="S3" s="156">
        <v>1</v>
      </c>
      <c r="T3" s="161">
        <v>449</v>
      </c>
      <c r="U3" s="156">
        <v>0.89</v>
      </c>
      <c r="V3" s="156">
        <v>2</v>
      </c>
      <c r="W3" s="95"/>
    </row>
    <row r="4" spans="1:23">
      <c r="A4" s="150">
        <v>2025210582</v>
      </c>
      <c r="B4" s="151" t="s">
        <v>19</v>
      </c>
      <c r="C4" s="152">
        <v>67.957</v>
      </c>
      <c r="D4" s="150">
        <v>5.74</v>
      </c>
      <c r="E4" s="150"/>
      <c r="F4" s="153">
        <v>73.697</v>
      </c>
      <c r="G4" s="154">
        <v>11.05461</v>
      </c>
      <c r="H4" s="155">
        <v>90.67</v>
      </c>
      <c r="I4" s="156"/>
      <c r="J4" s="150"/>
      <c r="K4" s="157">
        <v>72.53</v>
      </c>
      <c r="L4" s="158">
        <v>55.1475</v>
      </c>
      <c r="M4" s="156">
        <v>70</v>
      </c>
      <c r="N4" s="156">
        <v>2</v>
      </c>
      <c r="O4" s="150"/>
      <c r="P4" s="159">
        <v>72</v>
      </c>
      <c r="Q4" s="160">
        <v>7.2</v>
      </c>
      <c r="R4" s="157">
        <f t="shared" si="0"/>
        <v>73.40211</v>
      </c>
      <c r="S4" s="156">
        <v>2</v>
      </c>
      <c r="T4" s="161">
        <v>442</v>
      </c>
      <c r="U4" s="156">
        <v>1</v>
      </c>
      <c r="V4" s="156">
        <v>1</v>
      </c>
      <c r="W4" s="95"/>
    </row>
    <row r="5" spans="1:23">
      <c r="A5" s="161">
        <v>2025210608</v>
      </c>
      <c r="B5" s="162" t="s">
        <v>20</v>
      </c>
      <c r="C5" s="152">
        <v>67.905</v>
      </c>
      <c r="D5" s="150">
        <v>5.8</v>
      </c>
      <c r="E5" s="150"/>
      <c r="F5" s="153">
        <v>73.705</v>
      </c>
      <c r="G5" s="154">
        <v>11.055735</v>
      </c>
      <c r="H5" s="155">
        <v>87.47</v>
      </c>
      <c r="I5" s="156">
        <v>3.25</v>
      </c>
      <c r="J5" s="150"/>
      <c r="K5" s="157">
        <v>70.63</v>
      </c>
      <c r="L5" s="158">
        <v>53.7225</v>
      </c>
      <c r="M5" s="156">
        <v>70</v>
      </c>
      <c r="N5" s="156">
        <v>0</v>
      </c>
      <c r="O5" s="150"/>
      <c r="P5" s="159">
        <v>70</v>
      </c>
      <c r="Q5" s="160">
        <v>7</v>
      </c>
      <c r="R5" s="157">
        <f t="shared" si="0"/>
        <v>71.778235</v>
      </c>
      <c r="S5" s="156">
        <v>3</v>
      </c>
      <c r="T5" s="161">
        <v>436</v>
      </c>
      <c r="U5" s="156">
        <v>0.7</v>
      </c>
      <c r="V5" s="156">
        <v>5</v>
      </c>
      <c r="W5" s="95"/>
    </row>
    <row r="6" spans="1:23">
      <c r="A6" s="150">
        <v>2025210628</v>
      </c>
      <c r="B6" s="150" t="s">
        <v>21</v>
      </c>
      <c r="C6" s="163">
        <v>67.918</v>
      </c>
      <c r="D6" s="164">
        <v>0.6</v>
      </c>
      <c r="E6" s="164"/>
      <c r="F6" s="165">
        <v>68.518</v>
      </c>
      <c r="G6" s="166">
        <v>10.277625</v>
      </c>
      <c r="H6" s="167">
        <v>87.2</v>
      </c>
      <c r="I6" s="168">
        <v>3</v>
      </c>
      <c r="J6" s="164"/>
      <c r="K6" s="169">
        <v>70.36</v>
      </c>
      <c r="L6" s="170">
        <v>53.52</v>
      </c>
      <c r="M6" s="168">
        <v>70</v>
      </c>
      <c r="N6" s="168">
        <v>8</v>
      </c>
      <c r="O6" s="164"/>
      <c r="P6" s="171">
        <v>78</v>
      </c>
      <c r="Q6" s="172">
        <v>7.8</v>
      </c>
      <c r="R6" s="169">
        <f t="shared" si="0"/>
        <v>71.597625</v>
      </c>
      <c r="S6" s="156">
        <v>4</v>
      </c>
      <c r="T6" s="161">
        <v>459</v>
      </c>
      <c r="U6" s="156">
        <v>0.9</v>
      </c>
      <c r="V6" s="156">
        <v>7</v>
      </c>
      <c r="W6" s="95"/>
    </row>
    <row r="7" spans="1:23">
      <c r="A7" s="150">
        <v>2025210630</v>
      </c>
      <c r="B7" s="150" t="s">
        <v>22</v>
      </c>
      <c r="C7" s="152">
        <v>68.4992</v>
      </c>
      <c r="D7" s="150">
        <v>6.8</v>
      </c>
      <c r="E7" s="173"/>
      <c r="F7" s="174">
        <f>C7+D7</f>
        <v>75.2992</v>
      </c>
      <c r="G7" s="175">
        <f>F7*0.15</f>
        <v>11.29488</v>
      </c>
      <c r="H7" s="176">
        <v>85.8652631578947</v>
      </c>
      <c r="I7" s="156"/>
      <c r="J7" s="173"/>
      <c r="K7" s="177">
        <f>H7*0.8+I7*0.2</f>
        <v>68.6922105263158</v>
      </c>
      <c r="L7" s="178">
        <v>52.2691578947368</v>
      </c>
      <c r="M7" s="179">
        <v>70</v>
      </c>
      <c r="N7" s="156">
        <v>10</v>
      </c>
      <c r="O7" s="173"/>
      <c r="P7" s="173">
        <v>80</v>
      </c>
      <c r="Q7" s="180">
        <f>P7*0.1</f>
        <v>8</v>
      </c>
      <c r="R7" s="169">
        <f t="shared" si="0"/>
        <v>71.5640378947368</v>
      </c>
      <c r="S7" s="156">
        <v>5</v>
      </c>
      <c r="T7" s="164">
        <v>439</v>
      </c>
      <c r="U7" s="168">
        <v>0.9</v>
      </c>
      <c r="V7" s="181">
        <v>13</v>
      </c>
      <c r="W7" s="95" t="s">
        <v>23</v>
      </c>
    </row>
    <row r="8" spans="1:23">
      <c r="A8" s="150">
        <v>2025210580</v>
      </c>
      <c r="B8" s="150" t="s">
        <v>24</v>
      </c>
      <c r="C8" s="152">
        <v>67.794</v>
      </c>
      <c r="D8" s="150">
        <v>3.8</v>
      </c>
      <c r="E8" s="150"/>
      <c r="F8" s="174">
        <v>71.594</v>
      </c>
      <c r="G8" s="175">
        <v>10.73904</v>
      </c>
      <c r="H8" s="176">
        <v>86.9</v>
      </c>
      <c r="I8" s="156"/>
      <c r="J8" s="150"/>
      <c r="K8" s="182">
        <v>69.52</v>
      </c>
      <c r="L8" s="183">
        <v>52.89</v>
      </c>
      <c r="M8" s="156">
        <v>70</v>
      </c>
      <c r="N8" s="156">
        <v>6</v>
      </c>
      <c r="O8" s="150"/>
      <c r="P8" s="159">
        <v>76</v>
      </c>
      <c r="Q8" s="184">
        <v>7.6</v>
      </c>
      <c r="R8" s="169">
        <f t="shared" si="0"/>
        <v>71.22904</v>
      </c>
      <c r="S8" s="156">
        <v>6</v>
      </c>
      <c r="T8" s="161">
        <v>489</v>
      </c>
      <c r="U8" s="156">
        <v>1</v>
      </c>
      <c r="V8" s="181">
        <v>9</v>
      </c>
      <c r="W8" s="95"/>
    </row>
    <row r="9" spans="1:23">
      <c r="A9" s="150" t="s">
        <v>25</v>
      </c>
      <c r="B9" s="150" t="s">
        <v>26</v>
      </c>
      <c r="C9" s="152">
        <v>68.4908</v>
      </c>
      <c r="D9" s="150">
        <v>3.3</v>
      </c>
      <c r="E9" s="15"/>
      <c r="F9" s="174">
        <f>C9+D9</f>
        <v>71.7908</v>
      </c>
      <c r="G9" s="175">
        <f>F9*0.15</f>
        <v>10.76862</v>
      </c>
      <c r="H9" s="176">
        <v>87.45</v>
      </c>
      <c r="I9" s="156"/>
      <c r="J9" s="15"/>
      <c r="K9" s="177">
        <f>H9*0.8+I9*0.2</f>
        <v>69.96</v>
      </c>
      <c r="L9" s="178">
        <v>53.22</v>
      </c>
      <c r="M9" s="185">
        <v>70</v>
      </c>
      <c r="N9" s="156">
        <v>0</v>
      </c>
      <c r="O9" s="15"/>
      <c r="P9" s="15">
        <v>70</v>
      </c>
      <c r="Q9" s="180">
        <f>P9*0.1</f>
        <v>7</v>
      </c>
      <c r="R9" s="169">
        <f t="shared" si="0"/>
        <v>70.98862</v>
      </c>
      <c r="S9" s="156">
        <v>7</v>
      </c>
      <c r="T9" s="150">
        <v>435</v>
      </c>
      <c r="U9" s="156">
        <v>0.8</v>
      </c>
      <c r="V9" s="181">
        <v>6</v>
      </c>
      <c r="W9" s="95"/>
    </row>
    <row r="10" spans="1:23">
      <c r="A10" s="150">
        <v>2025210556</v>
      </c>
      <c r="B10" s="150" t="s">
        <v>27</v>
      </c>
      <c r="C10" s="152">
        <v>68.5328</v>
      </c>
      <c r="D10" s="150">
        <v>2.2</v>
      </c>
      <c r="E10" s="173"/>
      <c r="F10" s="174">
        <f>C10+D10</f>
        <v>70.7328</v>
      </c>
      <c r="G10" s="175">
        <f>F10*0.15</f>
        <v>10.60992</v>
      </c>
      <c r="H10" s="176">
        <v>87.515</v>
      </c>
      <c r="I10" s="156"/>
      <c r="J10" s="173"/>
      <c r="K10" s="177">
        <f>H10*0.8+I10*0.2</f>
        <v>70.012</v>
      </c>
      <c r="L10" s="178">
        <v>53.259</v>
      </c>
      <c r="M10" s="185">
        <v>70</v>
      </c>
      <c r="N10" s="156">
        <v>0</v>
      </c>
      <c r="O10" s="173"/>
      <c r="P10" s="173">
        <v>70</v>
      </c>
      <c r="Q10" s="180">
        <f>P10*0.1</f>
        <v>7</v>
      </c>
      <c r="R10" s="169">
        <f t="shared" si="0"/>
        <v>70.86892</v>
      </c>
      <c r="S10" s="156">
        <v>8</v>
      </c>
      <c r="T10" s="150">
        <v>470</v>
      </c>
      <c r="U10" s="156">
        <v>0.9</v>
      </c>
      <c r="V10" s="181">
        <v>4</v>
      </c>
      <c r="W10" s="95"/>
    </row>
    <row r="11" spans="1:23">
      <c r="A11" s="150">
        <v>2025210525</v>
      </c>
      <c r="B11" s="150" t="s">
        <v>28</v>
      </c>
      <c r="C11" s="152">
        <v>68.5664</v>
      </c>
      <c r="D11" s="150">
        <v>4.2</v>
      </c>
      <c r="E11" s="130"/>
      <c r="F11" s="174">
        <f>C11+D11</f>
        <v>72.7664</v>
      </c>
      <c r="G11" s="175">
        <f>F11*0.15</f>
        <v>10.91496</v>
      </c>
      <c r="H11" s="176">
        <v>86.0021052631579</v>
      </c>
      <c r="I11" s="156"/>
      <c r="J11" s="130"/>
      <c r="K11" s="177">
        <f>H11*0.8+I11*0.2</f>
        <v>68.8016842105263</v>
      </c>
      <c r="L11" s="178">
        <v>52.3512631578947</v>
      </c>
      <c r="M11" s="185">
        <v>70</v>
      </c>
      <c r="N11" s="156">
        <v>4</v>
      </c>
      <c r="O11" s="130"/>
      <c r="P11" s="130">
        <v>74</v>
      </c>
      <c r="Q11" s="180">
        <f>P11*0.1</f>
        <v>7.4</v>
      </c>
      <c r="R11" s="169">
        <f t="shared" si="0"/>
        <v>70.6662231578947</v>
      </c>
      <c r="S11" s="156">
        <v>9</v>
      </c>
      <c r="T11" s="164">
        <v>446</v>
      </c>
      <c r="U11" s="168">
        <v>0.9</v>
      </c>
      <c r="V11" s="181">
        <v>11</v>
      </c>
      <c r="W11" s="95"/>
    </row>
    <row r="12" spans="1:23">
      <c r="A12" s="150">
        <v>2025210600</v>
      </c>
      <c r="B12" s="150" t="s">
        <v>29</v>
      </c>
      <c r="C12" s="152">
        <v>68.4908</v>
      </c>
      <c r="D12" s="150">
        <v>0.6</v>
      </c>
      <c r="E12" s="15"/>
      <c r="F12" s="174">
        <f>C12+D12</f>
        <v>69.0908</v>
      </c>
      <c r="G12" s="175">
        <f>F12*0.15</f>
        <v>10.36362</v>
      </c>
      <c r="H12" s="176">
        <v>87.5772727272727</v>
      </c>
      <c r="I12" s="156"/>
      <c r="J12" s="15"/>
      <c r="K12" s="177">
        <f>H12*0.8+I12*0.2</f>
        <v>70.0618181818182</v>
      </c>
      <c r="L12" s="178">
        <v>53.2963636363636</v>
      </c>
      <c r="M12" s="185">
        <v>70</v>
      </c>
      <c r="N12" s="156">
        <v>0</v>
      </c>
      <c r="O12" s="15"/>
      <c r="P12" s="15">
        <v>70</v>
      </c>
      <c r="Q12" s="180">
        <f>P12*0.1</f>
        <v>7</v>
      </c>
      <c r="R12" s="169">
        <f t="shared" si="0"/>
        <v>70.6599836363636</v>
      </c>
      <c r="S12" s="156">
        <v>10</v>
      </c>
      <c r="T12" s="150">
        <v>471</v>
      </c>
      <c r="U12" s="156">
        <v>0.91</v>
      </c>
      <c r="V12" s="181">
        <v>3</v>
      </c>
      <c r="W12" s="95"/>
    </row>
    <row r="13" spans="1:23">
      <c r="A13" s="150">
        <v>2025210591</v>
      </c>
      <c r="B13" s="150" t="s">
        <v>30</v>
      </c>
      <c r="C13" s="152">
        <v>67.813</v>
      </c>
      <c r="D13" s="150">
        <v>8.3</v>
      </c>
      <c r="E13" s="150"/>
      <c r="F13" s="174">
        <v>76.113</v>
      </c>
      <c r="G13" s="175">
        <v>11.416875</v>
      </c>
      <c r="H13" s="176">
        <v>83.63</v>
      </c>
      <c r="I13" s="156"/>
      <c r="J13" s="150"/>
      <c r="K13" s="182">
        <v>66.9</v>
      </c>
      <c r="L13" s="186">
        <v>50.925</v>
      </c>
      <c r="M13" s="156">
        <v>70</v>
      </c>
      <c r="N13" s="156">
        <v>13</v>
      </c>
      <c r="O13" s="150"/>
      <c r="P13" s="159">
        <v>83</v>
      </c>
      <c r="Q13" s="184">
        <v>8.3</v>
      </c>
      <c r="R13" s="169">
        <f t="shared" si="0"/>
        <v>70.641875</v>
      </c>
      <c r="S13" s="156">
        <v>11</v>
      </c>
      <c r="T13" s="161">
        <v>486</v>
      </c>
      <c r="U13" s="156">
        <v>0.67</v>
      </c>
      <c r="V13" s="181">
        <v>21</v>
      </c>
      <c r="W13" s="95"/>
    </row>
    <row r="14" spans="1:23">
      <c r="A14" s="150">
        <v>2025210601</v>
      </c>
      <c r="B14" s="150" t="s">
        <v>31</v>
      </c>
      <c r="C14" s="152">
        <v>68.4992</v>
      </c>
      <c r="D14" s="150">
        <v>1.2</v>
      </c>
      <c r="E14" s="15"/>
      <c r="F14" s="174">
        <f>C14+D14</f>
        <v>69.6992</v>
      </c>
      <c r="G14" s="175">
        <f>F14*0.15</f>
        <v>10.45488</v>
      </c>
      <c r="H14" s="176">
        <v>86.8127272727273</v>
      </c>
      <c r="I14" s="156"/>
      <c r="J14" s="15"/>
      <c r="K14" s="177">
        <f>H14*0.8+I14*0.2</f>
        <v>69.4501818181818</v>
      </c>
      <c r="L14" s="178">
        <v>52.8376363636364</v>
      </c>
      <c r="M14" s="185">
        <v>70</v>
      </c>
      <c r="N14" s="156">
        <v>0</v>
      </c>
      <c r="O14" s="15"/>
      <c r="P14" s="15">
        <v>70</v>
      </c>
      <c r="Q14" s="180">
        <f>P14*0.1</f>
        <v>7</v>
      </c>
      <c r="R14" s="169">
        <f t="shared" si="0"/>
        <v>70.2925163636364</v>
      </c>
      <c r="S14" s="156">
        <v>12</v>
      </c>
      <c r="T14" s="150">
        <v>453</v>
      </c>
      <c r="U14" s="156">
        <v>0.91</v>
      </c>
      <c r="V14" s="181">
        <v>10</v>
      </c>
      <c r="W14" s="95"/>
    </row>
    <row r="15" spans="1:23">
      <c r="A15" s="150">
        <v>2025210542</v>
      </c>
      <c r="B15" s="150" t="s">
        <v>32</v>
      </c>
      <c r="C15" s="152">
        <v>66.744</v>
      </c>
      <c r="D15" s="150">
        <v>3</v>
      </c>
      <c r="E15" s="150"/>
      <c r="F15" s="174">
        <v>69.744</v>
      </c>
      <c r="G15" s="175">
        <v>10.46154</v>
      </c>
      <c r="H15" s="176">
        <v>87.19</v>
      </c>
      <c r="I15" s="156"/>
      <c r="J15" s="150"/>
      <c r="K15" s="182">
        <v>69.75</v>
      </c>
      <c r="L15" s="186">
        <v>52.3125</v>
      </c>
      <c r="M15" s="156">
        <v>70</v>
      </c>
      <c r="N15" s="156">
        <v>0</v>
      </c>
      <c r="O15" s="150"/>
      <c r="P15" s="159">
        <v>70</v>
      </c>
      <c r="Q15" s="184">
        <v>7</v>
      </c>
      <c r="R15" s="169">
        <f t="shared" si="0"/>
        <v>69.77404</v>
      </c>
      <c r="S15" s="156">
        <v>13</v>
      </c>
      <c r="T15" s="164">
        <v>0</v>
      </c>
      <c r="U15" s="168">
        <v>1</v>
      </c>
      <c r="V15" s="181">
        <v>8</v>
      </c>
      <c r="W15" s="95"/>
    </row>
    <row r="16" spans="1:23">
      <c r="A16" s="150">
        <v>2025210567</v>
      </c>
      <c r="B16" s="150" t="s">
        <v>33</v>
      </c>
      <c r="C16" s="152">
        <v>67.806</v>
      </c>
      <c r="D16" s="150">
        <v>5.5</v>
      </c>
      <c r="E16" s="150"/>
      <c r="F16" s="174">
        <v>73.306</v>
      </c>
      <c r="G16" s="175">
        <v>10.99593</v>
      </c>
      <c r="H16" s="176">
        <v>85</v>
      </c>
      <c r="I16" s="156"/>
      <c r="J16" s="150"/>
      <c r="K16" s="182">
        <v>68</v>
      </c>
      <c r="L16" s="186">
        <v>51.75</v>
      </c>
      <c r="M16" s="156">
        <v>70</v>
      </c>
      <c r="N16" s="156">
        <v>0</v>
      </c>
      <c r="O16" s="150"/>
      <c r="P16" s="159">
        <v>70</v>
      </c>
      <c r="Q16" s="184">
        <v>7</v>
      </c>
      <c r="R16" s="169">
        <f t="shared" si="0"/>
        <v>69.74593</v>
      </c>
      <c r="S16" s="156">
        <v>14</v>
      </c>
      <c r="T16" s="161">
        <v>454</v>
      </c>
      <c r="U16" s="156">
        <v>0.82</v>
      </c>
      <c r="V16" s="181">
        <v>15</v>
      </c>
      <c r="W16" s="95"/>
    </row>
    <row r="17" spans="1:23">
      <c r="A17" s="150">
        <v>2025210543</v>
      </c>
      <c r="B17" s="150" t="s">
        <v>34</v>
      </c>
      <c r="C17" s="152">
        <v>67.84</v>
      </c>
      <c r="D17" s="150">
        <v>0</v>
      </c>
      <c r="E17" s="150"/>
      <c r="F17" s="174">
        <v>67.84</v>
      </c>
      <c r="G17" s="175">
        <v>10.17597</v>
      </c>
      <c r="H17" s="176">
        <v>84.92</v>
      </c>
      <c r="I17" s="156">
        <v>4.5</v>
      </c>
      <c r="J17" s="150"/>
      <c r="K17" s="182">
        <v>68.84</v>
      </c>
      <c r="L17" s="186">
        <v>52.38</v>
      </c>
      <c r="M17" s="156">
        <v>70</v>
      </c>
      <c r="N17" s="156">
        <v>0</v>
      </c>
      <c r="O17" s="150"/>
      <c r="P17" s="159">
        <v>70</v>
      </c>
      <c r="Q17" s="184">
        <v>7</v>
      </c>
      <c r="R17" s="169">
        <f t="shared" si="0"/>
        <v>69.55597</v>
      </c>
      <c r="S17" s="156">
        <v>15</v>
      </c>
      <c r="T17" s="161">
        <v>472</v>
      </c>
      <c r="U17" s="156">
        <v>0.75</v>
      </c>
      <c r="V17" s="181">
        <v>16</v>
      </c>
      <c r="W17" s="95"/>
    </row>
    <row r="18" spans="1:23">
      <c r="A18" s="150">
        <v>2025210632</v>
      </c>
      <c r="B18" s="150" t="s">
        <v>35</v>
      </c>
      <c r="C18" s="152">
        <v>68.4992</v>
      </c>
      <c r="D18" s="150">
        <v>3.6</v>
      </c>
      <c r="E18" s="15"/>
      <c r="F18" s="174">
        <f>C18+D18</f>
        <v>72.0992</v>
      </c>
      <c r="G18" s="175">
        <f>F18*0.15</f>
        <v>10.81488</v>
      </c>
      <c r="H18" s="176">
        <v>82.6273684210526</v>
      </c>
      <c r="I18" s="156"/>
      <c r="J18" s="15"/>
      <c r="K18" s="177">
        <f>H18*0.8+I18*0.2</f>
        <v>66.1018947368421</v>
      </c>
      <c r="L18" s="178">
        <v>50.3264210526316</v>
      </c>
      <c r="M18" s="185">
        <v>70</v>
      </c>
      <c r="N18" s="156">
        <v>13.6</v>
      </c>
      <c r="O18" s="15"/>
      <c r="P18" s="15">
        <v>83.6</v>
      </c>
      <c r="Q18" s="180">
        <f>P18*0.1</f>
        <v>8.36</v>
      </c>
      <c r="R18" s="169">
        <f t="shared" si="0"/>
        <v>69.5013010526316</v>
      </c>
      <c r="S18" s="156">
        <v>16</v>
      </c>
      <c r="T18" s="150">
        <v>429</v>
      </c>
      <c r="U18" s="156">
        <v>0.7</v>
      </c>
      <c r="V18" s="181">
        <v>24</v>
      </c>
      <c r="W18" s="95"/>
    </row>
    <row r="19" spans="1:23">
      <c r="A19" s="150" t="s">
        <v>36</v>
      </c>
      <c r="B19" s="150" t="s">
        <v>37</v>
      </c>
      <c r="C19" s="152">
        <v>68.4992</v>
      </c>
      <c r="D19" s="150">
        <v>5.66</v>
      </c>
      <c r="E19" s="15"/>
      <c r="F19" s="174">
        <f>C19+D19</f>
        <v>74.1592</v>
      </c>
      <c r="G19" s="175">
        <f>F19*0.15</f>
        <v>11.12388</v>
      </c>
      <c r="H19" s="176">
        <v>82.1409090909091</v>
      </c>
      <c r="I19" s="156"/>
      <c r="J19" s="15"/>
      <c r="K19" s="177">
        <f>H19*0.8+I19*0.2</f>
        <v>65.7127272727273</v>
      </c>
      <c r="L19" s="178">
        <v>50.0345454545455</v>
      </c>
      <c r="M19" s="185">
        <v>70</v>
      </c>
      <c r="N19" s="156">
        <v>13.2</v>
      </c>
      <c r="O19" s="15"/>
      <c r="P19" s="15">
        <v>83.2</v>
      </c>
      <c r="Q19" s="180">
        <f>P19*0.1</f>
        <v>8.32</v>
      </c>
      <c r="R19" s="169">
        <f t="shared" si="0"/>
        <v>69.4784254545455</v>
      </c>
      <c r="S19" s="156">
        <v>17</v>
      </c>
      <c r="T19" s="164">
        <v>441</v>
      </c>
      <c r="U19" s="168">
        <v>0.82</v>
      </c>
      <c r="V19" s="181">
        <v>27</v>
      </c>
      <c r="W19" s="95"/>
    </row>
    <row r="20" spans="1:23">
      <c r="A20" s="150">
        <v>2025210526</v>
      </c>
      <c r="B20" s="150" t="s">
        <v>38</v>
      </c>
      <c r="C20" s="152">
        <v>65.124</v>
      </c>
      <c r="D20" s="150">
        <v>0.6</v>
      </c>
      <c r="E20" s="150"/>
      <c r="F20" s="174">
        <v>65.724</v>
      </c>
      <c r="G20" s="175">
        <v>9.85857</v>
      </c>
      <c r="H20" s="176">
        <v>85.59</v>
      </c>
      <c r="I20" s="156"/>
      <c r="J20" s="150"/>
      <c r="K20" s="182">
        <v>68.47</v>
      </c>
      <c r="L20" s="186">
        <v>52.1025</v>
      </c>
      <c r="M20" s="156">
        <v>70</v>
      </c>
      <c r="N20" s="156">
        <v>2</v>
      </c>
      <c r="O20" s="150"/>
      <c r="P20" s="159">
        <v>72</v>
      </c>
      <c r="Q20" s="184">
        <v>7.2</v>
      </c>
      <c r="R20" s="169">
        <f t="shared" si="0"/>
        <v>69.16107</v>
      </c>
      <c r="S20" s="156">
        <v>18</v>
      </c>
      <c r="T20" s="161">
        <v>445</v>
      </c>
      <c r="U20" s="156">
        <v>0.7</v>
      </c>
      <c r="V20" s="181">
        <v>14</v>
      </c>
      <c r="W20" s="95"/>
    </row>
    <row r="21" spans="1:23">
      <c r="A21" s="150">
        <v>2025210623</v>
      </c>
      <c r="B21" s="150" t="s">
        <v>39</v>
      </c>
      <c r="C21" s="152">
        <v>67.825</v>
      </c>
      <c r="D21" s="150">
        <v>3.6</v>
      </c>
      <c r="E21" s="150"/>
      <c r="F21" s="174">
        <v>71.425</v>
      </c>
      <c r="G21" s="175">
        <v>10.713765</v>
      </c>
      <c r="H21" s="176">
        <v>84.38</v>
      </c>
      <c r="I21" s="156"/>
      <c r="J21" s="150"/>
      <c r="K21" s="182">
        <v>67.5</v>
      </c>
      <c r="L21" s="186">
        <v>51.375</v>
      </c>
      <c r="M21" s="156">
        <v>70</v>
      </c>
      <c r="N21" s="156">
        <v>0</v>
      </c>
      <c r="O21" s="150"/>
      <c r="P21" s="159">
        <v>70</v>
      </c>
      <c r="Q21" s="184">
        <v>7</v>
      </c>
      <c r="R21" s="169">
        <f t="shared" si="0"/>
        <v>69.088765</v>
      </c>
      <c r="S21" s="156">
        <v>19</v>
      </c>
      <c r="T21" s="161">
        <v>455</v>
      </c>
      <c r="U21" s="156">
        <v>0.67</v>
      </c>
      <c r="V21" s="181">
        <v>18</v>
      </c>
      <c r="W21" s="95"/>
    </row>
    <row r="22" spans="1:23">
      <c r="A22" s="150">
        <v>2025210506</v>
      </c>
      <c r="B22" s="150" t="s">
        <v>40</v>
      </c>
      <c r="C22" s="152">
        <v>66.744</v>
      </c>
      <c r="D22" s="150">
        <v>6.7</v>
      </c>
      <c r="E22" s="150"/>
      <c r="F22" s="174">
        <v>73.444</v>
      </c>
      <c r="G22" s="175">
        <v>11.01654</v>
      </c>
      <c r="H22" s="176">
        <v>84.85</v>
      </c>
      <c r="I22" s="156"/>
      <c r="J22" s="150"/>
      <c r="K22" s="182">
        <v>67.88</v>
      </c>
      <c r="L22" s="186">
        <v>50.91</v>
      </c>
      <c r="M22" s="156">
        <v>70</v>
      </c>
      <c r="N22" s="156">
        <v>0</v>
      </c>
      <c r="O22" s="150"/>
      <c r="P22" s="159">
        <v>70</v>
      </c>
      <c r="Q22" s="184">
        <v>7</v>
      </c>
      <c r="R22" s="169">
        <f t="shared" si="0"/>
        <v>68.92654</v>
      </c>
      <c r="S22" s="156">
        <v>20</v>
      </c>
      <c r="T22" s="150">
        <v>0</v>
      </c>
      <c r="U22" s="156">
        <v>0.8</v>
      </c>
      <c r="V22" s="181">
        <v>17</v>
      </c>
      <c r="W22" s="95"/>
    </row>
    <row r="23" spans="1:23">
      <c r="A23" s="150">
        <v>2025210624</v>
      </c>
      <c r="B23" s="150" t="s">
        <v>41</v>
      </c>
      <c r="C23" s="152">
        <v>67.615</v>
      </c>
      <c r="D23" s="150">
        <v>0.6</v>
      </c>
      <c r="E23" s="150"/>
      <c r="F23" s="174">
        <v>68.215</v>
      </c>
      <c r="G23" s="175">
        <v>10.232265</v>
      </c>
      <c r="H23" s="176">
        <v>83.76</v>
      </c>
      <c r="I23" s="156"/>
      <c r="J23" s="150"/>
      <c r="K23" s="182">
        <v>67.01</v>
      </c>
      <c r="L23" s="186">
        <v>51.0075</v>
      </c>
      <c r="M23" s="156">
        <v>70</v>
      </c>
      <c r="N23" s="156">
        <v>6</v>
      </c>
      <c r="O23" s="150"/>
      <c r="P23" s="159">
        <v>76</v>
      </c>
      <c r="Q23" s="184">
        <v>7.6</v>
      </c>
      <c r="R23" s="169">
        <f t="shared" si="0"/>
        <v>68.839765</v>
      </c>
      <c r="S23" s="156">
        <v>21</v>
      </c>
      <c r="T23" s="161">
        <v>456</v>
      </c>
      <c r="U23" s="168">
        <v>0.67</v>
      </c>
      <c r="V23" s="181">
        <v>20</v>
      </c>
      <c r="W23" s="95"/>
    </row>
    <row r="24" spans="1:23">
      <c r="A24" s="150">
        <v>2025210627</v>
      </c>
      <c r="B24" s="150" t="s">
        <v>42</v>
      </c>
      <c r="C24" s="152">
        <v>67.825</v>
      </c>
      <c r="D24" s="150">
        <v>5.2</v>
      </c>
      <c r="E24" s="150"/>
      <c r="F24" s="174">
        <v>73.025</v>
      </c>
      <c r="G24" s="175">
        <v>10.953765</v>
      </c>
      <c r="H24" s="176">
        <v>82.2</v>
      </c>
      <c r="I24" s="156">
        <v>3.6</v>
      </c>
      <c r="J24" s="150"/>
      <c r="K24" s="182">
        <v>66.48</v>
      </c>
      <c r="L24" s="186">
        <v>50.61</v>
      </c>
      <c r="M24" s="156">
        <v>70</v>
      </c>
      <c r="N24" s="156">
        <v>2</v>
      </c>
      <c r="O24" s="150"/>
      <c r="P24" s="159">
        <v>72</v>
      </c>
      <c r="Q24" s="184">
        <v>7.2</v>
      </c>
      <c r="R24" s="169">
        <f t="shared" si="0"/>
        <v>68.763765</v>
      </c>
      <c r="S24" s="156">
        <v>22</v>
      </c>
      <c r="T24" s="161">
        <v>470</v>
      </c>
      <c r="U24" s="156">
        <v>0.9</v>
      </c>
      <c r="V24" s="181">
        <v>26</v>
      </c>
      <c r="W24" s="95"/>
    </row>
    <row r="25" spans="1:23">
      <c r="A25" s="150">
        <v>2025210589</v>
      </c>
      <c r="B25" s="150" t="s">
        <v>43</v>
      </c>
      <c r="C25" s="152">
        <v>66.79</v>
      </c>
      <c r="D25" s="150">
        <v>1.2</v>
      </c>
      <c r="E25" s="150"/>
      <c r="F25" s="174">
        <v>67.99</v>
      </c>
      <c r="G25" s="175">
        <v>10.19847</v>
      </c>
      <c r="H25" s="176">
        <v>85.93</v>
      </c>
      <c r="I25" s="156"/>
      <c r="J25" s="150"/>
      <c r="K25" s="182">
        <v>68.74</v>
      </c>
      <c r="L25" s="186">
        <v>51.555</v>
      </c>
      <c r="M25" s="156">
        <v>70</v>
      </c>
      <c r="N25" s="156">
        <v>0</v>
      </c>
      <c r="O25" s="150"/>
      <c r="P25" s="159">
        <v>70</v>
      </c>
      <c r="Q25" s="184">
        <v>7</v>
      </c>
      <c r="R25" s="169">
        <f t="shared" si="0"/>
        <v>68.75347</v>
      </c>
      <c r="S25" s="156">
        <v>23</v>
      </c>
      <c r="T25" s="150">
        <v>0</v>
      </c>
      <c r="U25" s="156">
        <v>0.89</v>
      </c>
      <c r="V25" s="181">
        <v>12</v>
      </c>
      <c r="W25" s="95"/>
    </row>
    <row r="26" spans="1:23">
      <c r="A26" s="150">
        <v>2025210620</v>
      </c>
      <c r="B26" s="150" t="s">
        <v>44</v>
      </c>
      <c r="C26" s="152">
        <v>68.4908</v>
      </c>
      <c r="D26" s="150">
        <v>0.3</v>
      </c>
      <c r="E26" s="15"/>
      <c r="F26" s="174">
        <f>C26+D26</f>
        <v>68.7908</v>
      </c>
      <c r="G26" s="175">
        <f>F26*0.15</f>
        <v>10.31862</v>
      </c>
      <c r="H26" s="176">
        <v>84.34</v>
      </c>
      <c r="I26" s="156"/>
      <c r="J26" s="15"/>
      <c r="K26" s="177">
        <f>H26*0.8+I26*0.2</f>
        <v>67.472</v>
      </c>
      <c r="L26" s="178">
        <v>51.354</v>
      </c>
      <c r="M26" s="185">
        <v>70</v>
      </c>
      <c r="N26" s="156">
        <v>0</v>
      </c>
      <c r="O26" s="15"/>
      <c r="P26" s="15">
        <v>70</v>
      </c>
      <c r="Q26" s="180">
        <f>P26*0.1</f>
        <v>7</v>
      </c>
      <c r="R26" s="169">
        <f t="shared" si="0"/>
        <v>68.67262</v>
      </c>
      <c r="S26" s="156">
        <v>24</v>
      </c>
      <c r="T26" s="150">
        <v>488</v>
      </c>
      <c r="U26" s="156">
        <v>0.78</v>
      </c>
      <c r="V26" s="181">
        <v>19</v>
      </c>
      <c r="W26" s="95"/>
    </row>
    <row r="27" spans="1:23">
      <c r="A27" s="150">
        <v>2025210631</v>
      </c>
      <c r="B27" s="150" t="s">
        <v>45</v>
      </c>
      <c r="C27" s="152">
        <v>68.4908</v>
      </c>
      <c r="D27" s="150">
        <v>4.9</v>
      </c>
      <c r="E27" s="15"/>
      <c r="F27" s="174">
        <f>C27+D27</f>
        <v>73.3908</v>
      </c>
      <c r="G27" s="175">
        <f>F27*0.15</f>
        <v>11.00862</v>
      </c>
      <c r="H27" s="176">
        <v>81.1042105263158</v>
      </c>
      <c r="I27" s="156"/>
      <c r="J27" s="15"/>
      <c r="K27" s="177">
        <f>H27*0.8+I27*0.2</f>
        <v>64.8833684210526</v>
      </c>
      <c r="L27" s="178">
        <v>49.4125263157895</v>
      </c>
      <c r="M27" s="185">
        <v>70</v>
      </c>
      <c r="N27" s="156">
        <v>10</v>
      </c>
      <c r="O27" s="15"/>
      <c r="P27" s="15">
        <v>80</v>
      </c>
      <c r="Q27" s="180">
        <f>P27*0.1</f>
        <v>8</v>
      </c>
      <c r="R27" s="169">
        <f t="shared" si="0"/>
        <v>68.4211463157895</v>
      </c>
      <c r="S27" s="156">
        <v>25</v>
      </c>
      <c r="T27" s="164">
        <v>526</v>
      </c>
      <c r="U27" s="168">
        <v>0.8</v>
      </c>
      <c r="V27" s="181">
        <v>33</v>
      </c>
      <c r="W27" s="95"/>
    </row>
    <row r="28" spans="1:23">
      <c r="A28" s="150">
        <v>2025210590</v>
      </c>
      <c r="B28" s="150" t="s">
        <v>46</v>
      </c>
      <c r="C28" s="152">
        <v>68.4908</v>
      </c>
      <c r="D28" s="150">
        <v>0.9</v>
      </c>
      <c r="E28" s="15"/>
      <c r="F28" s="174">
        <f>C28+D28</f>
        <v>69.3908</v>
      </c>
      <c r="G28" s="175">
        <f>F28*0.15</f>
        <v>10.40862</v>
      </c>
      <c r="H28" s="176">
        <v>83.5933333333333</v>
      </c>
      <c r="I28" s="156"/>
      <c r="J28" s="15"/>
      <c r="K28" s="177">
        <f>H28*0.8+I28*0.2</f>
        <v>66.8746666666666</v>
      </c>
      <c r="L28" s="178">
        <v>50.906</v>
      </c>
      <c r="M28" s="185">
        <v>70</v>
      </c>
      <c r="N28" s="156">
        <v>0</v>
      </c>
      <c r="O28" s="15"/>
      <c r="P28" s="15">
        <v>70</v>
      </c>
      <c r="Q28" s="180">
        <f>P28*0.1</f>
        <v>7</v>
      </c>
      <c r="R28" s="169">
        <f t="shared" si="0"/>
        <v>68.31462</v>
      </c>
      <c r="S28" s="156">
        <v>26</v>
      </c>
      <c r="T28" s="150">
        <v>469</v>
      </c>
      <c r="U28" s="156">
        <v>0.89</v>
      </c>
      <c r="V28" s="181">
        <v>22</v>
      </c>
      <c r="W28" s="95"/>
    </row>
    <row r="29" spans="1:23">
      <c r="A29" s="150">
        <v>2025210527</v>
      </c>
      <c r="B29" s="150" t="s">
        <v>47</v>
      </c>
      <c r="C29" s="152">
        <v>68.5664</v>
      </c>
      <c r="D29" s="150">
        <v>6.9</v>
      </c>
      <c r="E29" s="15"/>
      <c r="F29" s="174">
        <f>C29+D29</f>
        <v>75.4664</v>
      </c>
      <c r="G29" s="175">
        <f>F29*0.15</f>
        <v>11.31996</v>
      </c>
      <c r="H29" s="176">
        <v>81.88</v>
      </c>
      <c r="I29" s="156"/>
      <c r="J29" s="15"/>
      <c r="K29" s="177">
        <f>H29*0.8+I29*0.2</f>
        <v>65.504</v>
      </c>
      <c r="L29" s="178">
        <v>49.878</v>
      </c>
      <c r="M29" s="185">
        <v>70</v>
      </c>
      <c r="N29" s="156">
        <v>0</v>
      </c>
      <c r="O29" s="15"/>
      <c r="P29" s="15">
        <v>70</v>
      </c>
      <c r="Q29" s="180">
        <f>P29*0.1</f>
        <v>7</v>
      </c>
      <c r="R29" s="169">
        <f t="shared" si="0"/>
        <v>68.19796</v>
      </c>
      <c r="S29" s="156">
        <v>27</v>
      </c>
      <c r="T29" s="150">
        <v>425</v>
      </c>
      <c r="U29" s="156">
        <v>0.7</v>
      </c>
      <c r="V29" s="181">
        <v>29</v>
      </c>
      <c r="W29" s="95"/>
    </row>
    <row r="30" spans="1:23">
      <c r="A30" s="150">
        <v>2025210568</v>
      </c>
      <c r="B30" s="150" t="s">
        <v>48</v>
      </c>
      <c r="C30" s="152">
        <v>68.558</v>
      </c>
      <c r="D30" s="150">
        <v>4.3</v>
      </c>
      <c r="E30" s="15"/>
      <c r="F30" s="174">
        <f>C30+D30</f>
        <v>72.858</v>
      </c>
      <c r="G30" s="175">
        <f>F30*0.15</f>
        <v>10.9287</v>
      </c>
      <c r="H30" s="176">
        <v>82.4</v>
      </c>
      <c r="I30" s="156"/>
      <c r="J30" s="15"/>
      <c r="K30" s="177">
        <f>H30*0.8+I30*0.2</f>
        <v>65.92</v>
      </c>
      <c r="L30" s="178">
        <v>50.19</v>
      </c>
      <c r="M30" s="185">
        <v>70</v>
      </c>
      <c r="N30" s="156">
        <v>0</v>
      </c>
      <c r="O30" s="15"/>
      <c r="P30" s="15">
        <v>70</v>
      </c>
      <c r="Q30" s="180">
        <f>P30*0.1</f>
        <v>7</v>
      </c>
      <c r="R30" s="169">
        <f t="shared" si="0"/>
        <v>68.1187</v>
      </c>
      <c r="S30" s="156">
        <v>28</v>
      </c>
      <c r="T30" s="150">
        <v>432</v>
      </c>
      <c r="U30" s="156">
        <v>0.73</v>
      </c>
      <c r="V30" s="181">
        <v>25</v>
      </c>
      <c r="W30" s="95"/>
    </row>
    <row r="31" spans="1:23">
      <c r="A31" s="150">
        <v>2025210562</v>
      </c>
      <c r="B31" s="150" t="s">
        <v>49</v>
      </c>
      <c r="C31" s="152">
        <v>67.905</v>
      </c>
      <c r="D31" s="150">
        <v>0</v>
      </c>
      <c r="E31" s="150"/>
      <c r="F31" s="174">
        <v>67.905</v>
      </c>
      <c r="G31" s="175">
        <v>10.185735</v>
      </c>
      <c r="H31" s="176">
        <v>83.21</v>
      </c>
      <c r="I31" s="156"/>
      <c r="J31" s="150"/>
      <c r="K31" s="182">
        <v>66.56</v>
      </c>
      <c r="L31" s="186">
        <v>50.67</v>
      </c>
      <c r="M31" s="156">
        <v>70</v>
      </c>
      <c r="N31" s="156">
        <v>0</v>
      </c>
      <c r="O31" s="150"/>
      <c r="P31" s="159">
        <v>70</v>
      </c>
      <c r="Q31" s="184">
        <v>7</v>
      </c>
      <c r="R31" s="169">
        <f t="shared" si="0"/>
        <v>67.855735</v>
      </c>
      <c r="S31" s="156">
        <v>29</v>
      </c>
      <c r="T31" s="161">
        <v>463</v>
      </c>
      <c r="U31" s="168">
        <v>0.6</v>
      </c>
      <c r="V31" s="181">
        <v>23</v>
      </c>
      <c r="W31" s="95"/>
    </row>
    <row r="32" spans="1:23">
      <c r="A32" s="150">
        <v>2025210566</v>
      </c>
      <c r="B32" s="150" t="s">
        <v>50</v>
      </c>
      <c r="C32" s="152">
        <v>67.871</v>
      </c>
      <c r="D32" s="150">
        <v>3.9</v>
      </c>
      <c r="E32" s="150"/>
      <c r="F32" s="174">
        <v>71.771</v>
      </c>
      <c r="G32" s="175">
        <v>10.765695</v>
      </c>
      <c r="H32" s="176">
        <v>82.11</v>
      </c>
      <c r="I32" s="156"/>
      <c r="J32" s="150"/>
      <c r="K32" s="182">
        <v>65.69</v>
      </c>
      <c r="L32" s="186">
        <v>50.0175</v>
      </c>
      <c r="M32" s="156">
        <v>70</v>
      </c>
      <c r="N32" s="156">
        <v>0</v>
      </c>
      <c r="O32" s="150"/>
      <c r="P32" s="159">
        <v>70</v>
      </c>
      <c r="Q32" s="184">
        <v>7</v>
      </c>
      <c r="R32" s="169">
        <f t="shared" si="0"/>
        <v>67.783195</v>
      </c>
      <c r="S32" s="156">
        <v>30</v>
      </c>
      <c r="T32" s="150">
        <v>0</v>
      </c>
      <c r="U32" s="156">
        <v>0.78</v>
      </c>
      <c r="V32" s="181">
        <v>28</v>
      </c>
      <c r="W32" s="95"/>
    </row>
    <row r="33" spans="1:23">
      <c r="A33" s="150">
        <v>2025210621</v>
      </c>
      <c r="B33" s="150" t="s">
        <v>51</v>
      </c>
      <c r="C33" s="152">
        <v>68.4992</v>
      </c>
      <c r="D33" s="150">
        <v>0.3</v>
      </c>
      <c r="E33" s="173"/>
      <c r="F33" s="174">
        <f>C33+D33</f>
        <v>68.7992</v>
      </c>
      <c r="G33" s="175">
        <f>F33*0.15</f>
        <v>10.31988</v>
      </c>
      <c r="H33" s="176">
        <v>81.7944444444444</v>
      </c>
      <c r="I33" s="156"/>
      <c r="J33" s="173"/>
      <c r="K33" s="177">
        <f>H33*0.8+I33*0.2</f>
        <v>65.4355555555555</v>
      </c>
      <c r="L33" s="178">
        <v>49.8266666666666</v>
      </c>
      <c r="M33" s="187">
        <v>70</v>
      </c>
      <c r="N33" s="156">
        <v>0</v>
      </c>
      <c r="O33" s="173"/>
      <c r="P33" s="173">
        <v>70</v>
      </c>
      <c r="Q33" s="180">
        <f>P33*0.1</f>
        <v>7</v>
      </c>
      <c r="R33" s="169">
        <f t="shared" si="0"/>
        <v>67.1465466666666</v>
      </c>
      <c r="S33" s="156">
        <v>31</v>
      </c>
      <c r="T33" s="150">
        <v>438</v>
      </c>
      <c r="U33" s="156">
        <v>0.67</v>
      </c>
      <c r="V33" s="181">
        <v>30</v>
      </c>
      <c r="W33" s="95"/>
    </row>
    <row r="34" spans="1:23">
      <c r="A34" s="150">
        <v>2025210619</v>
      </c>
      <c r="B34" s="150" t="s">
        <v>52</v>
      </c>
      <c r="C34" s="152">
        <v>68.5412</v>
      </c>
      <c r="D34" s="150">
        <v>0</v>
      </c>
      <c r="E34" s="173"/>
      <c r="F34" s="174">
        <f>C34+D34</f>
        <v>68.5412</v>
      </c>
      <c r="G34" s="175">
        <f>F34*0.15</f>
        <v>10.28118</v>
      </c>
      <c r="H34" s="176">
        <v>81.375</v>
      </c>
      <c r="I34" s="156"/>
      <c r="J34" s="173"/>
      <c r="K34" s="177">
        <f>H34*0.8+I34*0.2</f>
        <v>65.1</v>
      </c>
      <c r="L34" s="178">
        <v>49.575</v>
      </c>
      <c r="M34" s="179">
        <v>70</v>
      </c>
      <c r="N34" s="156">
        <v>0</v>
      </c>
      <c r="O34" s="173"/>
      <c r="P34" s="173">
        <v>70</v>
      </c>
      <c r="Q34" s="180">
        <f>P34*0.1</f>
        <v>7</v>
      </c>
      <c r="R34" s="169">
        <f t="shared" si="0"/>
        <v>66.85618</v>
      </c>
      <c r="S34" s="156">
        <v>32</v>
      </c>
      <c r="T34" s="150">
        <v>486</v>
      </c>
      <c r="U34" s="156">
        <v>0.6</v>
      </c>
      <c r="V34" s="181">
        <v>31</v>
      </c>
      <c r="W34" s="95"/>
    </row>
    <row r="35" spans="1:23">
      <c r="A35" s="150">
        <v>2025210605</v>
      </c>
      <c r="B35" s="150" t="s">
        <v>53</v>
      </c>
      <c r="C35" s="152">
        <v>66.834</v>
      </c>
      <c r="D35" s="150">
        <v>4</v>
      </c>
      <c r="E35" s="161"/>
      <c r="F35" s="174">
        <v>70.834</v>
      </c>
      <c r="G35" s="175">
        <v>10.625085</v>
      </c>
      <c r="H35" s="176">
        <v>81.18</v>
      </c>
      <c r="I35" s="156"/>
      <c r="J35" s="161"/>
      <c r="K35" s="182">
        <v>64.94</v>
      </c>
      <c r="L35" s="186">
        <v>48.705</v>
      </c>
      <c r="M35" s="188">
        <v>70</v>
      </c>
      <c r="N35" s="156">
        <v>0</v>
      </c>
      <c r="O35" s="161"/>
      <c r="P35" s="189">
        <v>70</v>
      </c>
      <c r="Q35" s="184">
        <v>7</v>
      </c>
      <c r="R35" s="169">
        <f t="shared" si="0"/>
        <v>66.330085</v>
      </c>
      <c r="S35" s="156">
        <v>33</v>
      </c>
      <c r="T35" s="164">
        <v>0</v>
      </c>
      <c r="U35" s="168">
        <v>0.4</v>
      </c>
      <c r="V35" s="181">
        <v>32</v>
      </c>
      <c r="W35" s="95"/>
    </row>
    <row r="36" spans="1:23">
      <c r="A36" s="150">
        <v>2025210622</v>
      </c>
      <c r="B36" s="150" t="s">
        <v>54</v>
      </c>
      <c r="C36" s="152">
        <v>68.4908</v>
      </c>
      <c r="D36" s="150">
        <v>0</v>
      </c>
      <c r="E36" s="173"/>
      <c r="F36" s="174">
        <f>C36+D36</f>
        <v>68.4908</v>
      </c>
      <c r="G36" s="175">
        <f>F36*0.15</f>
        <v>10.27362</v>
      </c>
      <c r="H36" s="176">
        <v>80.1511111111111</v>
      </c>
      <c r="I36" s="156"/>
      <c r="J36" s="173"/>
      <c r="K36" s="177">
        <f>H36*0.8+I36*0.2</f>
        <v>64.1208888888889</v>
      </c>
      <c r="L36" s="178">
        <v>48.8406666666667</v>
      </c>
      <c r="M36" s="179">
        <v>70</v>
      </c>
      <c r="N36" s="156">
        <v>0</v>
      </c>
      <c r="O36" s="173"/>
      <c r="P36" s="173">
        <v>70</v>
      </c>
      <c r="Q36" s="180">
        <f>P36*0.1</f>
        <v>7</v>
      </c>
      <c r="R36" s="169">
        <f t="shared" si="0"/>
        <v>66.1142866666667</v>
      </c>
      <c r="S36" s="156">
        <v>34</v>
      </c>
      <c r="T36" s="150">
        <v>469</v>
      </c>
      <c r="U36" s="156">
        <v>0.67</v>
      </c>
      <c r="V36" s="181">
        <v>35</v>
      </c>
      <c r="W36" s="95"/>
    </row>
    <row r="37" spans="1:23">
      <c r="A37" s="150">
        <v>2025210579</v>
      </c>
      <c r="B37" s="150" t="s">
        <v>55</v>
      </c>
      <c r="C37" s="152">
        <v>67.846</v>
      </c>
      <c r="D37" s="150">
        <v>4.6</v>
      </c>
      <c r="E37" s="161"/>
      <c r="F37" s="174">
        <v>72.446</v>
      </c>
      <c r="G37" s="175">
        <v>10.866915</v>
      </c>
      <c r="H37" s="176">
        <v>77.93</v>
      </c>
      <c r="I37" s="156">
        <v>2.4</v>
      </c>
      <c r="J37" s="161"/>
      <c r="K37" s="182">
        <v>62.82</v>
      </c>
      <c r="L37" s="186">
        <v>47.865</v>
      </c>
      <c r="M37" s="188">
        <v>70</v>
      </c>
      <c r="N37" s="156">
        <v>0</v>
      </c>
      <c r="O37" s="161"/>
      <c r="P37" s="189">
        <v>70</v>
      </c>
      <c r="Q37" s="184">
        <v>7</v>
      </c>
      <c r="R37" s="169">
        <f t="shared" si="0"/>
        <v>65.731915</v>
      </c>
      <c r="S37" s="156">
        <v>35</v>
      </c>
      <c r="T37" s="161">
        <v>450</v>
      </c>
      <c r="U37" s="156">
        <v>0.5</v>
      </c>
      <c r="V37" s="181">
        <v>42</v>
      </c>
      <c r="W37" s="95"/>
    </row>
    <row r="38" spans="1:23">
      <c r="A38" s="150">
        <v>2025210531</v>
      </c>
      <c r="B38" s="150" t="s">
        <v>56</v>
      </c>
      <c r="C38" s="152">
        <v>67.424</v>
      </c>
      <c r="D38" s="150">
        <v>6.7</v>
      </c>
      <c r="E38" s="173"/>
      <c r="F38" s="174">
        <f>C38+D38</f>
        <v>74.124</v>
      </c>
      <c r="G38" s="175">
        <f>F38*0.15</f>
        <v>11.1186</v>
      </c>
      <c r="H38" s="176">
        <v>78.2608695652174</v>
      </c>
      <c r="I38" s="156"/>
      <c r="J38" s="173"/>
      <c r="K38" s="177">
        <f>H38*0.8+I38*0.2</f>
        <v>62.6086956521739</v>
      </c>
      <c r="L38" s="178">
        <v>46.9565217391304</v>
      </c>
      <c r="M38" s="179">
        <v>70</v>
      </c>
      <c r="N38" s="156">
        <v>6.4</v>
      </c>
      <c r="O38" s="173"/>
      <c r="P38" s="173">
        <v>76.4</v>
      </c>
      <c r="Q38" s="180">
        <f>P38*0.1</f>
        <v>7.64</v>
      </c>
      <c r="R38" s="169">
        <f t="shared" si="0"/>
        <v>65.7151217391304</v>
      </c>
      <c r="S38" s="156">
        <v>36</v>
      </c>
      <c r="T38" s="150">
        <v>0</v>
      </c>
      <c r="U38" s="156">
        <v>0.45</v>
      </c>
      <c r="V38" s="181">
        <v>41</v>
      </c>
      <c r="W38" s="95"/>
    </row>
    <row r="39" spans="1:23">
      <c r="A39" s="150">
        <v>2025210565</v>
      </c>
      <c r="B39" s="150" t="s">
        <v>57</v>
      </c>
      <c r="C39" s="152">
        <v>67.4912</v>
      </c>
      <c r="D39" s="150">
        <v>0.3</v>
      </c>
      <c r="E39" s="173"/>
      <c r="F39" s="174">
        <f>C39+D39</f>
        <v>67.7912</v>
      </c>
      <c r="G39" s="175">
        <f>F39*0.15</f>
        <v>10.16868</v>
      </c>
      <c r="H39" s="176">
        <v>80.7833333333333</v>
      </c>
      <c r="I39" s="156"/>
      <c r="J39" s="173"/>
      <c r="K39" s="177">
        <f>H39*0.8+I39*0.2</f>
        <v>64.6266666666667</v>
      </c>
      <c r="L39" s="178">
        <v>48.47</v>
      </c>
      <c r="M39" s="179">
        <v>70</v>
      </c>
      <c r="N39" s="156">
        <v>0</v>
      </c>
      <c r="O39" s="173"/>
      <c r="P39" s="173">
        <v>70</v>
      </c>
      <c r="Q39" s="180">
        <f>P39*0.1</f>
        <v>7</v>
      </c>
      <c r="R39" s="169">
        <f t="shared" si="0"/>
        <v>65.63868</v>
      </c>
      <c r="S39" s="156">
        <v>37</v>
      </c>
      <c r="T39" s="164">
        <v>0</v>
      </c>
      <c r="U39" s="168">
        <v>0.67</v>
      </c>
      <c r="V39" s="181">
        <v>34</v>
      </c>
      <c r="W39" s="95"/>
    </row>
    <row r="40" spans="1:23">
      <c r="A40" s="150">
        <v>2025210560</v>
      </c>
      <c r="B40" s="150" t="s">
        <v>58</v>
      </c>
      <c r="C40" s="152">
        <v>67.4492</v>
      </c>
      <c r="D40" s="150">
        <v>3</v>
      </c>
      <c r="E40" s="173"/>
      <c r="F40" s="174">
        <f>C40+D40</f>
        <v>70.4492</v>
      </c>
      <c r="G40" s="175">
        <f>F40*0.15</f>
        <v>10.56738</v>
      </c>
      <c r="H40" s="176">
        <v>79.81</v>
      </c>
      <c r="I40" s="156"/>
      <c r="J40" s="173"/>
      <c r="K40" s="177">
        <f>H40*0.8+I40*0.2</f>
        <v>63.848</v>
      </c>
      <c r="L40" s="178">
        <v>47.886</v>
      </c>
      <c r="M40" s="179">
        <v>70</v>
      </c>
      <c r="N40" s="156">
        <v>0</v>
      </c>
      <c r="O40" s="173"/>
      <c r="P40" s="173">
        <v>70</v>
      </c>
      <c r="Q40" s="180">
        <f>P40*0.1</f>
        <v>7</v>
      </c>
      <c r="R40" s="169">
        <f t="shared" si="0"/>
        <v>65.45338</v>
      </c>
      <c r="S40" s="156">
        <v>38</v>
      </c>
      <c r="T40" s="150">
        <v>0</v>
      </c>
      <c r="U40" s="156">
        <v>0.6</v>
      </c>
      <c r="V40" s="181">
        <v>37</v>
      </c>
      <c r="W40" s="95"/>
    </row>
    <row r="41" spans="1:23">
      <c r="A41" s="150">
        <v>2025210629</v>
      </c>
      <c r="B41" s="150" t="s">
        <v>59</v>
      </c>
      <c r="C41" s="152">
        <v>68.4488</v>
      </c>
      <c r="D41" s="150">
        <v>4.6</v>
      </c>
      <c r="E41" s="173"/>
      <c r="F41" s="174">
        <f>C41+D41</f>
        <v>73.0488</v>
      </c>
      <c r="G41" s="175">
        <f>F41*0.15</f>
        <v>10.95732</v>
      </c>
      <c r="H41" s="176">
        <v>76.217</v>
      </c>
      <c r="I41" s="156"/>
      <c r="J41" s="173"/>
      <c r="K41" s="177">
        <f>H41*0.8+I41*0.2</f>
        <v>60.9736</v>
      </c>
      <c r="L41" s="178">
        <v>46.4802</v>
      </c>
      <c r="M41" s="179">
        <v>70</v>
      </c>
      <c r="N41" s="156">
        <v>9.6</v>
      </c>
      <c r="O41" s="173"/>
      <c r="P41" s="173">
        <v>79.6</v>
      </c>
      <c r="Q41" s="180">
        <f>P41*0.1</f>
        <v>7.96</v>
      </c>
      <c r="R41" s="169">
        <f t="shared" si="0"/>
        <v>65.39752</v>
      </c>
      <c r="S41" s="156">
        <v>39</v>
      </c>
      <c r="T41" s="150">
        <v>441</v>
      </c>
      <c r="U41" s="156">
        <v>0.64</v>
      </c>
      <c r="V41" s="181">
        <v>48</v>
      </c>
      <c r="W41" s="156">
        <v>1</v>
      </c>
    </row>
    <row r="42" spans="1:23">
      <c r="A42" s="150">
        <v>2025210530</v>
      </c>
      <c r="B42" s="150" t="s">
        <v>60</v>
      </c>
      <c r="C42" s="152">
        <v>68.516</v>
      </c>
      <c r="D42" s="150">
        <v>0.3</v>
      </c>
      <c r="E42" s="173"/>
      <c r="F42" s="174">
        <f>C42+D42</f>
        <v>68.816</v>
      </c>
      <c r="G42" s="175">
        <f>F42*0.15</f>
        <v>10.3224</v>
      </c>
      <c r="H42" s="176">
        <v>78.7478260869565</v>
      </c>
      <c r="I42" s="156"/>
      <c r="J42" s="173"/>
      <c r="K42" s="177">
        <f>H42*0.8+I42*0.2</f>
        <v>62.9982608695652</v>
      </c>
      <c r="L42" s="178">
        <v>47.9986956521739</v>
      </c>
      <c r="M42" s="179">
        <v>70</v>
      </c>
      <c r="N42" s="156">
        <v>0</v>
      </c>
      <c r="O42" s="173"/>
      <c r="P42" s="173">
        <v>70</v>
      </c>
      <c r="Q42" s="180">
        <f>P42*0.1</f>
        <v>7</v>
      </c>
      <c r="R42" s="169">
        <f t="shared" si="0"/>
        <v>65.3210956521739</v>
      </c>
      <c r="S42" s="156">
        <v>40</v>
      </c>
      <c r="T42" s="150">
        <v>444</v>
      </c>
      <c r="U42" s="156">
        <v>0.64</v>
      </c>
      <c r="V42" s="181">
        <v>39</v>
      </c>
      <c r="W42" s="146"/>
    </row>
    <row r="43" spans="1:23">
      <c r="A43" s="150">
        <v>2025210607</v>
      </c>
      <c r="B43" s="150" t="s">
        <v>61</v>
      </c>
      <c r="C43" s="152">
        <v>66.821</v>
      </c>
      <c r="D43" s="150">
        <v>0</v>
      </c>
      <c r="E43" s="161"/>
      <c r="F43" s="174">
        <v>66.821</v>
      </c>
      <c r="G43" s="175">
        <v>10.023195</v>
      </c>
      <c r="H43" s="176">
        <v>80.01</v>
      </c>
      <c r="I43" s="156"/>
      <c r="J43" s="161"/>
      <c r="K43" s="182">
        <v>64.01</v>
      </c>
      <c r="L43" s="186">
        <v>48.0075</v>
      </c>
      <c r="M43" s="188">
        <v>70</v>
      </c>
      <c r="N43" s="156">
        <v>0</v>
      </c>
      <c r="O43" s="161"/>
      <c r="P43" s="189">
        <v>70</v>
      </c>
      <c r="Q43" s="184">
        <v>7</v>
      </c>
      <c r="R43" s="169">
        <f t="shared" si="0"/>
        <v>65.030695</v>
      </c>
      <c r="S43" s="156">
        <v>41</v>
      </c>
      <c r="T43" s="164">
        <v>0</v>
      </c>
      <c r="U43" s="168">
        <v>0.6</v>
      </c>
      <c r="V43" s="181">
        <v>36</v>
      </c>
      <c r="W43" s="95"/>
    </row>
    <row r="44" spans="1:23">
      <c r="A44" s="150" t="s">
        <v>62</v>
      </c>
      <c r="B44" s="150" t="s">
        <v>63</v>
      </c>
      <c r="C44" s="152">
        <v>67.4408</v>
      </c>
      <c r="D44" s="150">
        <v>0.3</v>
      </c>
      <c r="E44" s="173"/>
      <c r="F44" s="174">
        <f>C44+D44</f>
        <v>67.7408</v>
      </c>
      <c r="G44" s="175">
        <f>F44*0.15</f>
        <v>10.16112</v>
      </c>
      <c r="H44" s="176">
        <v>79.0333333333333</v>
      </c>
      <c r="I44" s="156"/>
      <c r="J44" s="173"/>
      <c r="K44" s="177">
        <f>H44*0.8+I44*0.2</f>
        <v>63.2266666666666</v>
      </c>
      <c r="L44" s="178">
        <v>47.42</v>
      </c>
      <c r="M44" s="179">
        <v>70</v>
      </c>
      <c r="N44" s="156">
        <v>0</v>
      </c>
      <c r="O44" s="173"/>
      <c r="P44" s="173">
        <v>70</v>
      </c>
      <c r="Q44" s="180">
        <f>P44*0.1</f>
        <v>7</v>
      </c>
      <c r="R44" s="169">
        <f t="shared" si="0"/>
        <v>64.58112</v>
      </c>
      <c r="S44" s="156">
        <v>42</v>
      </c>
      <c r="T44" s="150">
        <v>0</v>
      </c>
      <c r="U44" s="156">
        <v>0.56</v>
      </c>
      <c r="V44" s="181">
        <v>38</v>
      </c>
      <c r="W44" s="95"/>
    </row>
    <row r="45" spans="1:23">
      <c r="A45" s="150">
        <v>2025210561</v>
      </c>
      <c r="B45" s="150" t="s">
        <v>64</v>
      </c>
      <c r="C45" s="152">
        <v>68.5412</v>
      </c>
      <c r="D45" s="150">
        <v>3</v>
      </c>
      <c r="E45" s="173"/>
      <c r="F45" s="174">
        <f>C45+D45</f>
        <v>71.5412</v>
      </c>
      <c r="G45" s="175">
        <f>F45*0.15</f>
        <v>10.73118</v>
      </c>
      <c r="H45" s="176">
        <v>76.735</v>
      </c>
      <c r="I45" s="156"/>
      <c r="J45" s="173"/>
      <c r="K45" s="177">
        <f>H45*0.8+I45*0.2</f>
        <v>61.388</v>
      </c>
      <c r="L45" s="178">
        <v>46.791</v>
      </c>
      <c r="M45" s="179">
        <v>70</v>
      </c>
      <c r="N45" s="156">
        <v>0</v>
      </c>
      <c r="O45" s="173"/>
      <c r="P45" s="173">
        <v>70</v>
      </c>
      <c r="Q45" s="180">
        <f>P45*0.1</f>
        <v>7</v>
      </c>
      <c r="R45" s="169">
        <f t="shared" si="0"/>
        <v>64.52218</v>
      </c>
      <c r="S45" s="156">
        <v>43</v>
      </c>
      <c r="T45" s="150">
        <v>438</v>
      </c>
      <c r="U45" s="156">
        <v>0.5</v>
      </c>
      <c r="V45" s="181">
        <v>47</v>
      </c>
      <c r="W45" s="95"/>
    </row>
    <row r="46" spans="1:23">
      <c r="A46" s="150">
        <v>2025210559</v>
      </c>
      <c r="B46" s="150" t="s">
        <v>65</v>
      </c>
      <c r="C46" s="152">
        <v>66.71</v>
      </c>
      <c r="D46" s="150">
        <v>0</v>
      </c>
      <c r="E46" s="161"/>
      <c r="F46" s="174">
        <v>66.71</v>
      </c>
      <c r="G46" s="175">
        <v>10.0065</v>
      </c>
      <c r="H46" s="176">
        <v>76.84</v>
      </c>
      <c r="I46" s="156">
        <v>7.5</v>
      </c>
      <c r="J46" s="161"/>
      <c r="K46" s="182">
        <v>62.97</v>
      </c>
      <c r="L46" s="186">
        <v>47.2275</v>
      </c>
      <c r="M46" s="188">
        <v>70</v>
      </c>
      <c r="N46" s="156">
        <v>0</v>
      </c>
      <c r="O46" s="161"/>
      <c r="P46" s="189">
        <v>70</v>
      </c>
      <c r="Q46" s="184">
        <v>7</v>
      </c>
      <c r="R46" s="169">
        <f t="shared" si="0"/>
        <v>64.234</v>
      </c>
      <c r="S46" s="156">
        <v>44</v>
      </c>
      <c r="T46" s="150">
        <v>0</v>
      </c>
      <c r="U46" s="156">
        <v>0.5</v>
      </c>
      <c r="V46" s="181">
        <v>46</v>
      </c>
      <c r="W46" s="95"/>
    </row>
    <row r="47" spans="1:23">
      <c r="A47" s="150">
        <v>2025210541</v>
      </c>
      <c r="B47" s="150" t="s">
        <v>66</v>
      </c>
      <c r="C47" s="152">
        <v>66.781</v>
      </c>
      <c r="D47" s="150">
        <v>0</v>
      </c>
      <c r="E47" s="161"/>
      <c r="F47" s="174">
        <v>66.781</v>
      </c>
      <c r="G47" s="175">
        <v>10.01721</v>
      </c>
      <c r="H47" s="176">
        <v>78.53</v>
      </c>
      <c r="I47" s="156"/>
      <c r="J47" s="161"/>
      <c r="K47" s="182">
        <v>62.82</v>
      </c>
      <c r="L47" s="186">
        <v>47.115</v>
      </c>
      <c r="M47" s="188">
        <v>70</v>
      </c>
      <c r="N47" s="156">
        <v>0</v>
      </c>
      <c r="O47" s="161"/>
      <c r="P47" s="189">
        <v>70</v>
      </c>
      <c r="Q47" s="184">
        <v>7</v>
      </c>
      <c r="R47" s="169">
        <f t="shared" si="0"/>
        <v>64.13221</v>
      </c>
      <c r="S47" s="156">
        <v>45</v>
      </c>
      <c r="T47" s="164">
        <v>0</v>
      </c>
      <c r="U47" s="168">
        <v>0.5</v>
      </c>
      <c r="V47" s="181">
        <v>40</v>
      </c>
      <c r="W47" s="95"/>
    </row>
    <row r="48" spans="1:23">
      <c r="A48" s="150">
        <v>2025210578</v>
      </c>
      <c r="B48" s="150" t="s">
        <v>67</v>
      </c>
      <c r="C48" s="152">
        <v>66.796</v>
      </c>
      <c r="D48" s="150">
        <v>4</v>
      </c>
      <c r="E48" s="161"/>
      <c r="F48" s="174">
        <v>70.796</v>
      </c>
      <c r="G48" s="175">
        <v>10.619415</v>
      </c>
      <c r="H48" s="176">
        <v>77.34</v>
      </c>
      <c r="I48" s="156"/>
      <c r="J48" s="161"/>
      <c r="K48" s="182">
        <v>61.87</v>
      </c>
      <c r="L48" s="186">
        <v>46.4025</v>
      </c>
      <c r="M48" s="188">
        <v>70</v>
      </c>
      <c r="N48" s="156">
        <v>0</v>
      </c>
      <c r="O48" s="161"/>
      <c r="P48" s="189">
        <v>70</v>
      </c>
      <c r="Q48" s="184">
        <v>7</v>
      </c>
      <c r="R48" s="169">
        <f t="shared" si="0"/>
        <v>64.021915</v>
      </c>
      <c r="S48" s="156">
        <v>46</v>
      </c>
      <c r="T48" s="150">
        <v>0</v>
      </c>
      <c r="U48" s="156">
        <v>0.3</v>
      </c>
      <c r="V48" s="181">
        <v>43</v>
      </c>
      <c r="W48" s="156">
        <v>1</v>
      </c>
    </row>
    <row r="49" spans="1:23">
      <c r="A49" s="150">
        <v>2025210581</v>
      </c>
      <c r="B49" s="150" t="s">
        <v>68</v>
      </c>
      <c r="C49" s="152">
        <v>66.744</v>
      </c>
      <c r="D49" s="150">
        <v>0.9</v>
      </c>
      <c r="E49" s="161"/>
      <c r="F49" s="174">
        <v>67.644</v>
      </c>
      <c r="G49" s="175">
        <v>10.14654</v>
      </c>
      <c r="H49" s="176">
        <v>76.93</v>
      </c>
      <c r="I49" s="156"/>
      <c r="J49" s="161"/>
      <c r="K49" s="182">
        <v>61.54</v>
      </c>
      <c r="L49" s="186">
        <v>46.155</v>
      </c>
      <c r="M49" s="188">
        <v>70</v>
      </c>
      <c r="N49" s="156">
        <v>6</v>
      </c>
      <c r="O49" s="161"/>
      <c r="P49" s="189">
        <v>76</v>
      </c>
      <c r="Q49" s="184">
        <v>7.6</v>
      </c>
      <c r="R49" s="169">
        <f t="shared" si="0"/>
        <v>63.90154</v>
      </c>
      <c r="S49" s="156">
        <v>47</v>
      </c>
      <c r="T49" s="150">
        <v>0</v>
      </c>
      <c r="U49" s="156">
        <v>0.4</v>
      </c>
      <c r="V49" s="181">
        <v>45</v>
      </c>
      <c r="W49" s="95"/>
    </row>
    <row r="50" spans="1:23">
      <c r="A50" s="150">
        <v>2025210528</v>
      </c>
      <c r="B50" s="150" t="s">
        <v>69</v>
      </c>
      <c r="C50" s="152">
        <v>66.834</v>
      </c>
      <c r="D50" s="150">
        <v>0</v>
      </c>
      <c r="E50" s="161"/>
      <c r="F50" s="174">
        <v>66.834</v>
      </c>
      <c r="G50" s="175">
        <v>10.025085</v>
      </c>
      <c r="H50" s="176">
        <v>77.21</v>
      </c>
      <c r="I50" s="156"/>
      <c r="J50" s="161"/>
      <c r="K50" s="182">
        <v>61.77</v>
      </c>
      <c r="L50" s="186">
        <v>46.3275</v>
      </c>
      <c r="M50" s="188">
        <v>70</v>
      </c>
      <c r="N50" s="156">
        <v>0</v>
      </c>
      <c r="O50" s="161"/>
      <c r="P50" s="189">
        <v>70</v>
      </c>
      <c r="Q50" s="184">
        <v>7</v>
      </c>
      <c r="R50" s="169">
        <f t="shared" si="0"/>
        <v>63.352585</v>
      </c>
      <c r="S50" s="156">
        <v>48</v>
      </c>
      <c r="T50" s="150">
        <v>0</v>
      </c>
      <c r="U50" s="156">
        <v>0.36</v>
      </c>
      <c r="V50" s="181">
        <v>44</v>
      </c>
      <c r="W50" s="95"/>
    </row>
    <row r="51" spans="1:23">
      <c r="A51" s="150">
        <v>2025210557</v>
      </c>
      <c r="B51" s="150" t="s">
        <v>70</v>
      </c>
      <c r="C51" s="152">
        <v>67.096</v>
      </c>
      <c r="D51" s="150">
        <v>6</v>
      </c>
      <c r="E51" s="161"/>
      <c r="F51" s="174">
        <v>73.096</v>
      </c>
      <c r="G51" s="175">
        <v>10.96446</v>
      </c>
      <c r="H51" s="176">
        <v>74.88</v>
      </c>
      <c r="I51" s="156"/>
      <c r="J51" s="161"/>
      <c r="K51" s="182">
        <v>59.9</v>
      </c>
      <c r="L51" s="186">
        <v>44.925</v>
      </c>
      <c r="M51" s="188">
        <v>70</v>
      </c>
      <c r="N51" s="156">
        <v>0</v>
      </c>
      <c r="O51" s="161"/>
      <c r="P51" s="189">
        <v>70</v>
      </c>
      <c r="Q51" s="184">
        <v>7</v>
      </c>
      <c r="R51" s="169">
        <f t="shared" si="0"/>
        <v>62.88946</v>
      </c>
      <c r="S51" s="156">
        <v>49</v>
      </c>
      <c r="T51" s="164">
        <v>0</v>
      </c>
      <c r="U51" s="168">
        <v>0.4</v>
      </c>
      <c r="V51" s="181">
        <v>49</v>
      </c>
      <c r="W51" s="146"/>
    </row>
    <row r="52" spans="1:23">
      <c r="A52" s="150">
        <v>2025210529</v>
      </c>
      <c r="B52" s="150" t="s">
        <v>71</v>
      </c>
      <c r="C52" s="152">
        <v>67.4912</v>
      </c>
      <c r="D52" s="150">
        <v>0</v>
      </c>
      <c r="E52" s="173"/>
      <c r="F52" s="174">
        <f>C52+D52</f>
        <v>67.4912</v>
      </c>
      <c r="G52" s="175">
        <f>F52*0.15</f>
        <v>10.12368</v>
      </c>
      <c r="H52" s="176">
        <v>74.0608695652174</v>
      </c>
      <c r="I52" s="156"/>
      <c r="J52" s="173"/>
      <c r="K52" s="177">
        <f>H52*0.8+I52*0.2</f>
        <v>59.2486956521739</v>
      </c>
      <c r="L52" s="178">
        <v>44.4365217391304</v>
      </c>
      <c r="M52" s="179">
        <v>70</v>
      </c>
      <c r="N52" s="156">
        <v>0</v>
      </c>
      <c r="O52" s="173"/>
      <c r="P52" s="173">
        <v>70</v>
      </c>
      <c r="Q52" s="180">
        <f>P52*0.1</f>
        <v>7</v>
      </c>
      <c r="R52" s="169">
        <f t="shared" si="0"/>
        <v>61.5602017391304</v>
      </c>
      <c r="S52" s="156">
        <v>50</v>
      </c>
      <c r="T52" s="150">
        <v>0</v>
      </c>
      <c r="U52" s="156">
        <v>0.27</v>
      </c>
      <c r="V52" s="181">
        <v>50</v>
      </c>
      <c r="W52" s="95"/>
    </row>
  </sheetData>
  <sheetProtection formatCells="0" formatColumns="0" formatRows="0" insertRows="0" insertColumns="0" insertHyperlinks="0" deleteColumns="0" deleteRows="0" sort="0" autoFilter="0" pivotTables="0"/>
  <sortState ref="A1:W55">
    <sortCondition ref="R5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workbookViewId="0">
      <selection activeCell="U3" sqref="U3"/>
    </sheetView>
  </sheetViews>
  <sheetFormatPr defaultColWidth="9" defaultRowHeight="14.4"/>
  <cols>
    <col min="1" max="1" width="10.0925925925926"/>
    <col min="8" max="8" width="12.6388888888889"/>
    <col min="12" max="12" width="12.6388888888889"/>
  </cols>
  <sheetData>
    <row r="1" ht="17.4" spans="1:23">
      <c r="A1" s="120" t="s">
        <v>7</v>
      </c>
      <c r="B1" s="121" t="s">
        <v>8</v>
      </c>
      <c r="C1" s="122" t="s">
        <v>9</v>
      </c>
      <c r="D1" s="123"/>
      <c r="E1" s="123"/>
      <c r="F1" s="123"/>
      <c r="G1" s="123"/>
      <c r="H1" s="122" t="s">
        <v>10</v>
      </c>
      <c r="I1" s="123"/>
      <c r="J1" s="123"/>
      <c r="K1" s="123"/>
      <c r="L1" s="122"/>
      <c r="M1" s="122" t="s">
        <v>11</v>
      </c>
      <c r="N1" s="123"/>
      <c r="O1" s="123"/>
      <c r="P1" s="123"/>
      <c r="Q1" s="123"/>
      <c r="R1" s="121" t="s">
        <v>12</v>
      </c>
      <c r="S1" s="121" t="s">
        <v>13</v>
      </c>
      <c r="T1" s="124" t="s">
        <v>72</v>
      </c>
      <c r="U1" s="15" t="s">
        <v>73</v>
      </c>
      <c r="V1" s="15" t="s">
        <v>15</v>
      </c>
      <c r="W1" s="15" t="s">
        <v>17</v>
      </c>
    </row>
    <row r="2" spans="1:23">
      <c r="A2" s="125"/>
      <c r="B2" s="123"/>
      <c r="C2" s="126" t="s">
        <v>0</v>
      </c>
      <c r="D2" s="126" t="s">
        <v>1</v>
      </c>
      <c r="E2" s="127" t="s">
        <v>2</v>
      </c>
      <c r="F2" s="126" t="s">
        <v>3</v>
      </c>
      <c r="G2" s="126" t="s">
        <v>4</v>
      </c>
      <c r="H2" s="126" t="s">
        <v>5</v>
      </c>
      <c r="I2" s="126" t="s">
        <v>1</v>
      </c>
      <c r="J2" s="126" t="s">
        <v>2</v>
      </c>
      <c r="K2" s="126" t="s">
        <v>3</v>
      </c>
      <c r="L2" s="126" t="s">
        <v>4</v>
      </c>
      <c r="M2" s="126" t="s">
        <v>6</v>
      </c>
      <c r="N2" s="126" t="s">
        <v>1</v>
      </c>
      <c r="O2" s="126" t="s">
        <v>2</v>
      </c>
      <c r="P2" s="126" t="s">
        <v>3</v>
      </c>
      <c r="Q2" s="126" t="s">
        <v>4</v>
      </c>
      <c r="R2" s="123"/>
      <c r="S2" s="123"/>
      <c r="T2" s="128"/>
      <c r="U2" s="15"/>
      <c r="V2" s="15"/>
      <c r="W2" s="15"/>
    </row>
    <row r="3" spans="1:23">
      <c r="A3" s="129">
        <v>2025210553</v>
      </c>
      <c r="B3" s="86" t="s">
        <v>74</v>
      </c>
      <c r="C3" s="130">
        <v>68.18</v>
      </c>
      <c r="D3" s="15">
        <v>4.2</v>
      </c>
      <c r="E3" s="131">
        <v>0</v>
      </c>
      <c r="F3" s="131">
        <f t="shared" ref="F3:F10" si="0">C3+D3</f>
        <v>72.38</v>
      </c>
      <c r="G3" s="131">
        <f t="shared" ref="G3:G10" si="1">F3*0.15</f>
        <v>10.857</v>
      </c>
      <c r="H3" s="130">
        <v>92.425</v>
      </c>
      <c r="I3" s="15">
        <v>0</v>
      </c>
      <c r="J3" s="15">
        <v>0</v>
      </c>
      <c r="K3" s="132">
        <f t="shared" ref="K3:K10" si="2">H3*0.8+I3*0.2</f>
        <v>73.94</v>
      </c>
      <c r="L3" s="133">
        <f t="shared" ref="L3:L14" si="3">(K3+1)*0.75</f>
        <v>56.205</v>
      </c>
      <c r="M3" s="133">
        <v>70</v>
      </c>
      <c r="N3" s="15">
        <v>0</v>
      </c>
      <c r="O3" s="131">
        <v>0</v>
      </c>
      <c r="P3" s="134">
        <f t="shared" ref="P3:P10" si="4">M3+N3</f>
        <v>70</v>
      </c>
      <c r="Q3" s="135">
        <f t="shared" ref="Q3:Q10" si="5">P3*0.1</f>
        <v>7</v>
      </c>
      <c r="R3" s="132">
        <f t="shared" ref="R3:R10" si="6">G3+L3+Q3</f>
        <v>74.062</v>
      </c>
      <c r="S3" s="136">
        <f t="shared" ref="S3:S10" si="7">RANK(R3,$R$3:$R$44,0)</f>
        <v>1</v>
      </c>
      <c r="T3" s="105">
        <v>442</v>
      </c>
      <c r="U3" s="15">
        <f t="shared" ref="U3:U10" si="8">RANK(H3,$H$3:$H$44,0)</f>
        <v>2</v>
      </c>
      <c r="V3" s="137">
        <v>1</v>
      </c>
      <c r="W3" s="15">
        <v>0</v>
      </c>
    </row>
    <row r="4" spans="1:23">
      <c r="A4" s="129">
        <v>2025210587</v>
      </c>
      <c r="B4" s="86" t="s">
        <v>75</v>
      </c>
      <c r="C4" s="15">
        <v>67.97</v>
      </c>
      <c r="D4" s="15">
        <v>3</v>
      </c>
      <c r="E4" s="131">
        <v>0</v>
      </c>
      <c r="F4" s="131">
        <f t="shared" si="0"/>
        <v>70.97</v>
      </c>
      <c r="G4" s="131">
        <f t="shared" si="1"/>
        <v>10.6455</v>
      </c>
      <c r="H4" s="15">
        <v>92.6684210526316</v>
      </c>
      <c r="I4" s="15">
        <v>0</v>
      </c>
      <c r="J4" s="15">
        <v>0</v>
      </c>
      <c r="K4" s="132">
        <f t="shared" si="2"/>
        <v>74.1347368421053</v>
      </c>
      <c r="L4" s="133">
        <f t="shared" si="3"/>
        <v>56.351052631579</v>
      </c>
      <c r="M4" s="133">
        <v>70</v>
      </c>
      <c r="N4" s="15">
        <v>0</v>
      </c>
      <c r="O4" s="131">
        <v>0</v>
      </c>
      <c r="P4" s="134">
        <f t="shared" si="4"/>
        <v>70</v>
      </c>
      <c r="Q4" s="135">
        <f t="shared" si="5"/>
        <v>7</v>
      </c>
      <c r="R4" s="132">
        <f t="shared" si="6"/>
        <v>73.996552631579</v>
      </c>
      <c r="S4" s="136">
        <f t="shared" si="7"/>
        <v>2</v>
      </c>
      <c r="T4" s="105">
        <v>458</v>
      </c>
      <c r="U4" s="15">
        <f t="shared" si="8"/>
        <v>1</v>
      </c>
      <c r="V4" s="137">
        <v>1</v>
      </c>
      <c r="W4" s="15">
        <v>0</v>
      </c>
    </row>
    <row r="5" spans="1:23">
      <c r="A5" s="129">
        <v>2025210588</v>
      </c>
      <c r="B5" s="86" t="s">
        <v>76</v>
      </c>
      <c r="C5" s="15">
        <v>67.97</v>
      </c>
      <c r="D5" s="15">
        <v>6</v>
      </c>
      <c r="E5" s="131">
        <v>0</v>
      </c>
      <c r="F5" s="131">
        <f t="shared" si="0"/>
        <v>73.97</v>
      </c>
      <c r="G5" s="131">
        <f t="shared" si="1"/>
        <v>11.0955</v>
      </c>
      <c r="H5" s="15">
        <v>90.7342105263158</v>
      </c>
      <c r="I5" s="15">
        <v>0</v>
      </c>
      <c r="J5" s="15">
        <v>0</v>
      </c>
      <c r="K5" s="132">
        <f t="shared" si="2"/>
        <v>72.5873684210526</v>
      </c>
      <c r="L5" s="133">
        <f t="shared" si="3"/>
        <v>55.1905263157895</v>
      </c>
      <c r="M5" s="133">
        <v>70</v>
      </c>
      <c r="N5" s="15">
        <v>4</v>
      </c>
      <c r="O5" s="131">
        <v>0</v>
      </c>
      <c r="P5" s="134">
        <f t="shared" si="4"/>
        <v>74</v>
      </c>
      <c r="Q5" s="135">
        <f t="shared" si="5"/>
        <v>7.4</v>
      </c>
      <c r="R5" s="132">
        <f t="shared" si="6"/>
        <v>73.6860263157895</v>
      </c>
      <c r="S5" s="136">
        <f t="shared" si="7"/>
        <v>3</v>
      </c>
      <c r="T5" s="105">
        <v>429</v>
      </c>
      <c r="U5" s="15">
        <f t="shared" si="8"/>
        <v>3</v>
      </c>
      <c r="V5" s="137">
        <v>1</v>
      </c>
      <c r="W5" s="15">
        <v>0</v>
      </c>
    </row>
    <row r="6" spans="1:23">
      <c r="A6" s="129">
        <v>2025210502</v>
      </c>
      <c r="B6" s="86" t="s">
        <v>77</v>
      </c>
      <c r="C6" s="15">
        <v>67.55</v>
      </c>
      <c r="D6" s="15">
        <v>9.8</v>
      </c>
      <c r="E6" s="131">
        <v>0</v>
      </c>
      <c r="F6" s="131">
        <f t="shared" si="0"/>
        <v>77.35</v>
      </c>
      <c r="G6" s="131">
        <f t="shared" si="1"/>
        <v>11.6025</v>
      </c>
      <c r="H6" s="15">
        <v>88.8666666666667</v>
      </c>
      <c r="I6" s="15">
        <v>0</v>
      </c>
      <c r="J6" s="15">
        <v>0</v>
      </c>
      <c r="K6" s="132">
        <f t="shared" si="2"/>
        <v>71.0933333333334</v>
      </c>
      <c r="L6" s="133">
        <f t="shared" si="3"/>
        <v>54.07</v>
      </c>
      <c r="M6" s="133">
        <v>70</v>
      </c>
      <c r="N6" s="15">
        <v>6</v>
      </c>
      <c r="O6" s="131">
        <v>0</v>
      </c>
      <c r="P6" s="134">
        <f t="shared" si="4"/>
        <v>76</v>
      </c>
      <c r="Q6" s="135">
        <f t="shared" si="5"/>
        <v>7.6</v>
      </c>
      <c r="R6" s="132">
        <f t="shared" si="6"/>
        <v>73.2725</v>
      </c>
      <c r="S6" s="136">
        <f t="shared" si="7"/>
        <v>4</v>
      </c>
      <c r="T6" s="105">
        <v>452</v>
      </c>
      <c r="U6" s="15">
        <f t="shared" si="8"/>
        <v>9</v>
      </c>
      <c r="V6" s="137">
        <v>0.9</v>
      </c>
      <c r="W6" s="15">
        <v>0</v>
      </c>
    </row>
    <row r="7" spans="1:23">
      <c r="A7" s="129">
        <v>2025210574</v>
      </c>
      <c r="B7" s="86" t="s">
        <v>78</v>
      </c>
      <c r="C7" s="15">
        <v>68.39</v>
      </c>
      <c r="D7" s="15">
        <v>11.8</v>
      </c>
      <c r="E7" s="131">
        <v>0</v>
      </c>
      <c r="F7" s="131">
        <f t="shared" si="0"/>
        <v>80.19</v>
      </c>
      <c r="G7" s="131">
        <f t="shared" si="1"/>
        <v>12.0285</v>
      </c>
      <c r="H7" s="15">
        <v>87.9869565217391</v>
      </c>
      <c r="I7" s="15">
        <v>0</v>
      </c>
      <c r="J7" s="15">
        <v>0</v>
      </c>
      <c r="K7" s="132">
        <f t="shared" si="2"/>
        <v>70.3895652173913</v>
      </c>
      <c r="L7" s="133">
        <f t="shared" si="3"/>
        <v>53.5421739130435</v>
      </c>
      <c r="M7" s="133">
        <v>70</v>
      </c>
      <c r="N7" s="15">
        <v>3</v>
      </c>
      <c r="O7" s="131">
        <v>0</v>
      </c>
      <c r="P7" s="134">
        <f t="shared" si="4"/>
        <v>73</v>
      </c>
      <c r="Q7" s="135">
        <f t="shared" si="5"/>
        <v>7.3</v>
      </c>
      <c r="R7" s="132">
        <f t="shared" si="6"/>
        <v>72.8706739130434</v>
      </c>
      <c r="S7" s="136">
        <f t="shared" si="7"/>
        <v>5</v>
      </c>
      <c r="T7" s="105">
        <v>430</v>
      </c>
      <c r="U7" s="15">
        <f t="shared" si="8"/>
        <v>12</v>
      </c>
      <c r="V7" s="137">
        <v>0.818181818181818</v>
      </c>
      <c r="W7" s="15">
        <v>0</v>
      </c>
    </row>
    <row r="8" spans="1:23">
      <c r="A8" s="129">
        <v>2025210503</v>
      </c>
      <c r="B8" s="86" t="s">
        <v>79</v>
      </c>
      <c r="C8" s="15">
        <v>67.97</v>
      </c>
      <c r="D8" s="15">
        <v>5.4</v>
      </c>
      <c r="E8" s="131">
        <v>0</v>
      </c>
      <c r="F8" s="131">
        <f t="shared" si="0"/>
        <v>73.37</v>
      </c>
      <c r="G8" s="131">
        <f t="shared" si="1"/>
        <v>11.0055</v>
      </c>
      <c r="H8" s="15">
        <v>88.88</v>
      </c>
      <c r="I8" s="15">
        <v>0</v>
      </c>
      <c r="J8" s="15">
        <v>0</v>
      </c>
      <c r="K8" s="132">
        <f t="shared" si="2"/>
        <v>71.104</v>
      </c>
      <c r="L8" s="133">
        <f t="shared" si="3"/>
        <v>54.078</v>
      </c>
      <c r="M8" s="133">
        <v>70</v>
      </c>
      <c r="N8" s="15">
        <v>6</v>
      </c>
      <c r="O8" s="131">
        <v>0</v>
      </c>
      <c r="P8" s="134">
        <f t="shared" si="4"/>
        <v>76</v>
      </c>
      <c r="Q8" s="135">
        <f t="shared" si="5"/>
        <v>7.6</v>
      </c>
      <c r="R8" s="132">
        <f t="shared" si="6"/>
        <v>72.6835</v>
      </c>
      <c r="S8" s="136">
        <f t="shared" si="7"/>
        <v>6</v>
      </c>
      <c r="T8" s="105">
        <v>426</v>
      </c>
      <c r="U8" s="15">
        <f t="shared" si="8"/>
        <v>7</v>
      </c>
      <c r="V8" s="137">
        <v>0.9</v>
      </c>
      <c r="W8" s="15">
        <v>0</v>
      </c>
    </row>
    <row r="9" spans="1:23">
      <c r="A9" s="129">
        <v>2025210577</v>
      </c>
      <c r="B9" s="86" t="s">
        <v>80</v>
      </c>
      <c r="C9" s="15">
        <v>68.18</v>
      </c>
      <c r="D9" s="15">
        <v>2.4</v>
      </c>
      <c r="E9" s="131">
        <v>0</v>
      </c>
      <c r="F9" s="131">
        <f t="shared" si="0"/>
        <v>70.58</v>
      </c>
      <c r="G9" s="131">
        <f t="shared" si="1"/>
        <v>10.587</v>
      </c>
      <c r="H9" s="15">
        <v>89.0333333333333</v>
      </c>
      <c r="I9" s="15">
        <v>0</v>
      </c>
      <c r="J9" s="15">
        <v>0</v>
      </c>
      <c r="K9" s="132">
        <f t="shared" si="2"/>
        <v>71.2266666666666</v>
      </c>
      <c r="L9" s="133">
        <f t="shared" si="3"/>
        <v>54.17</v>
      </c>
      <c r="M9" s="133">
        <v>70</v>
      </c>
      <c r="N9" s="15">
        <v>4</v>
      </c>
      <c r="O9" s="131">
        <v>0</v>
      </c>
      <c r="P9" s="134">
        <f t="shared" si="4"/>
        <v>74</v>
      </c>
      <c r="Q9" s="135">
        <f t="shared" si="5"/>
        <v>7.4</v>
      </c>
      <c r="R9" s="132">
        <f t="shared" si="6"/>
        <v>72.157</v>
      </c>
      <c r="S9" s="136">
        <f t="shared" si="7"/>
        <v>7</v>
      </c>
      <c r="T9" s="105">
        <v>454</v>
      </c>
      <c r="U9" s="15">
        <f t="shared" si="8"/>
        <v>6</v>
      </c>
      <c r="V9" s="137">
        <v>0.8</v>
      </c>
      <c r="W9" s="15">
        <v>0</v>
      </c>
    </row>
    <row r="10" spans="1:23">
      <c r="A10" s="129">
        <v>2025210598</v>
      </c>
      <c r="B10" s="86" t="s">
        <v>81</v>
      </c>
      <c r="C10" s="15">
        <v>68.18</v>
      </c>
      <c r="D10" s="15">
        <v>1.2</v>
      </c>
      <c r="E10" s="131">
        <v>0</v>
      </c>
      <c r="F10" s="131">
        <f t="shared" si="0"/>
        <v>69.38</v>
      </c>
      <c r="G10" s="131">
        <f t="shared" si="1"/>
        <v>10.407</v>
      </c>
      <c r="H10" s="15">
        <v>89.6</v>
      </c>
      <c r="I10" s="15">
        <v>0</v>
      </c>
      <c r="J10" s="15">
        <v>0</v>
      </c>
      <c r="K10" s="132">
        <f t="shared" si="2"/>
        <v>71.68</v>
      </c>
      <c r="L10" s="133">
        <f t="shared" si="3"/>
        <v>54.51</v>
      </c>
      <c r="M10" s="133">
        <v>70</v>
      </c>
      <c r="N10" s="15">
        <v>0</v>
      </c>
      <c r="O10" s="131">
        <v>0</v>
      </c>
      <c r="P10" s="134">
        <f t="shared" si="4"/>
        <v>70</v>
      </c>
      <c r="Q10" s="135">
        <f t="shared" si="5"/>
        <v>7</v>
      </c>
      <c r="R10" s="132">
        <f t="shared" si="6"/>
        <v>71.917</v>
      </c>
      <c r="S10" s="136">
        <f t="shared" si="7"/>
        <v>8</v>
      </c>
      <c r="T10" s="105">
        <v>454</v>
      </c>
      <c r="U10" s="15">
        <f t="shared" si="8"/>
        <v>5</v>
      </c>
      <c r="V10" s="137">
        <v>1</v>
      </c>
      <c r="W10" s="15">
        <v>0</v>
      </c>
    </row>
    <row r="11" spans="1:23">
      <c r="A11" s="129">
        <v>2025210552</v>
      </c>
      <c r="B11" s="86" t="s">
        <v>82</v>
      </c>
      <c r="C11" s="15">
        <v>67.97</v>
      </c>
      <c r="D11" s="15">
        <v>0</v>
      </c>
      <c r="E11" s="131">
        <v>0</v>
      </c>
      <c r="F11" s="131">
        <f t="shared" ref="F11:F44" si="9">C11+D11</f>
        <v>67.97</v>
      </c>
      <c r="G11" s="131">
        <f t="shared" ref="G11:G44" si="10">F11*0.15</f>
        <v>10.1955</v>
      </c>
      <c r="H11" s="15">
        <v>88.87</v>
      </c>
      <c r="I11" s="15">
        <v>0</v>
      </c>
      <c r="J11" s="15">
        <v>0</v>
      </c>
      <c r="K11" s="132">
        <f t="shared" ref="K11:K44" si="11">H11*0.8+I11*0.2</f>
        <v>71.096</v>
      </c>
      <c r="L11" s="133">
        <f t="shared" si="3"/>
        <v>54.072</v>
      </c>
      <c r="M11" s="133">
        <v>70</v>
      </c>
      <c r="N11" s="15">
        <v>0</v>
      </c>
      <c r="O11" s="131">
        <v>0</v>
      </c>
      <c r="P11" s="134">
        <f t="shared" ref="P11:P44" si="12">M11+N11</f>
        <v>70</v>
      </c>
      <c r="Q11" s="135">
        <f t="shared" ref="Q11:Q44" si="13">P11*0.1</f>
        <v>7</v>
      </c>
      <c r="R11" s="132">
        <f t="shared" ref="R11:R44" si="14">G11+L11+Q11</f>
        <v>71.2675</v>
      </c>
      <c r="S11" s="136">
        <f t="shared" ref="S11:S44" si="15">RANK(R11,$R$3:$R$44,0)</f>
        <v>9</v>
      </c>
      <c r="T11" s="105">
        <v>429</v>
      </c>
      <c r="U11" s="15">
        <f t="shared" ref="U11:U44" si="16">RANK(H11,$H$3:$H$44,0)</f>
        <v>8</v>
      </c>
      <c r="V11" s="137">
        <v>0.9</v>
      </c>
      <c r="W11" s="15">
        <v>0</v>
      </c>
    </row>
    <row r="12" spans="1:23">
      <c r="A12" s="129">
        <v>2025210597</v>
      </c>
      <c r="B12" s="86" t="s">
        <v>83</v>
      </c>
      <c r="C12" s="15">
        <v>67.97</v>
      </c>
      <c r="D12" s="15">
        <v>7.2</v>
      </c>
      <c r="E12" s="131">
        <v>0</v>
      </c>
      <c r="F12" s="131">
        <f t="shared" si="9"/>
        <v>75.17</v>
      </c>
      <c r="G12" s="131">
        <f t="shared" si="10"/>
        <v>11.2755</v>
      </c>
      <c r="H12" s="15">
        <v>84.3368421052631</v>
      </c>
      <c r="I12" s="15">
        <v>0</v>
      </c>
      <c r="J12" s="15">
        <v>0</v>
      </c>
      <c r="K12" s="132">
        <f t="shared" si="11"/>
        <v>67.4694736842105</v>
      </c>
      <c r="L12" s="133">
        <f t="shared" si="3"/>
        <v>51.3521052631579</v>
      </c>
      <c r="M12" s="133">
        <v>70</v>
      </c>
      <c r="N12" s="15">
        <v>16</v>
      </c>
      <c r="O12" s="131">
        <v>0</v>
      </c>
      <c r="P12" s="134">
        <f t="shared" si="12"/>
        <v>86</v>
      </c>
      <c r="Q12" s="135">
        <f t="shared" si="13"/>
        <v>8.6</v>
      </c>
      <c r="R12" s="132">
        <f t="shared" si="14"/>
        <v>71.2276052631579</v>
      </c>
      <c r="S12" s="136">
        <f t="shared" si="15"/>
        <v>10</v>
      </c>
      <c r="T12" s="105">
        <v>450</v>
      </c>
      <c r="U12" s="15">
        <f t="shared" si="16"/>
        <v>24</v>
      </c>
      <c r="V12" s="137">
        <v>0.9</v>
      </c>
      <c r="W12" s="15">
        <v>0</v>
      </c>
    </row>
    <row r="13" spans="1:23">
      <c r="A13" s="129">
        <v>2025210513</v>
      </c>
      <c r="B13" s="86" t="s">
        <v>84</v>
      </c>
      <c r="C13" s="15">
        <v>67.97</v>
      </c>
      <c r="D13" s="15">
        <v>0</v>
      </c>
      <c r="E13" s="131">
        <v>0</v>
      </c>
      <c r="F13" s="131">
        <f t="shared" si="9"/>
        <v>67.97</v>
      </c>
      <c r="G13" s="131">
        <f t="shared" si="10"/>
        <v>10.1955</v>
      </c>
      <c r="H13" s="15">
        <v>88.7666666666667</v>
      </c>
      <c r="I13" s="15">
        <v>0</v>
      </c>
      <c r="J13" s="15">
        <v>0</v>
      </c>
      <c r="K13" s="132">
        <f t="shared" si="11"/>
        <v>71.0133333333334</v>
      </c>
      <c r="L13" s="133">
        <f t="shared" si="3"/>
        <v>54.01</v>
      </c>
      <c r="M13" s="133">
        <v>70</v>
      </c>
      <c r="N13" s="15">
        <v>0</v>
      </c>
      <c r="O13" s="131">
        <v>0</v>
      </c>
      <c r="P13" s="134">
        <f t="shared" si="12"/>
        <v>70</v>
      </c>
      <c r="Q13" s="135">
        <f t="shared" si="13"/>
        <v>7</v>
      </c>
      <c r="R13" s="132">
        <f t="shared" si="14"/>
        <v>71.2055</v>
      </c>
      <c r="S13" s="136">
        <f t="shared" si="15"/>
        <v>11</v>
      </c>
      <c r="T13" s="105">
        <v>505</v>
      </c>
      <c r="U13" s="15">
        <f t="shared" si="16"/>
        <v>10</v>
      </c>
      <c r="V13" s="137">
        <v>0.9</v>
      </c>
      <c r="W13" s="15">
        <v>0</v>
      </c>
    </row>
    <row r="14" spans="1:23">
      <c r="A14" s="129">
        <v>2025210633</v>
      </c>
      <c r="B14" s="86" t="s">
        <v>85</v>
      </c>
      <c r="C14" s="15">
        <v>68.18</v>
      </c>
      <c r="D14" s="15">
        <v>5.5</v>
      </c>
      <c r="E14" s="131">
        <v>0</v>
      </c>
      <c r="F14" s="131">
        <f t="shared" si="9"/>
        <v>73.68</v>
      </c>
      <c r="G14" s="131">
        <f t="shared" si="10"/>
        <v>11.052</v>
      </c>
      <c r="H14" s="15">
        <v>86.7122222222222</v>
      </c>
      <c r="I14" s="15">
        <v>0</v>
      </c>
      <c r="J14" s="15">
        <v>0</v>
      </c>
      <c r="K14" s="132">
        <f t="shared" si="11"/>
        <v>69.3697777777778</v>
      </c>
      <c r="L14" s="133">
        <f t="shared" si="3"/>
        <v>52.7773333333333</v>
      </c>
      <c r="M14" s="133">
        <v>70</v>
      </c>
      <c r="N14" s="15">
        <v>2</v>
      </c>
      <c r="O14" s="131">
        <v>0</v>
      </c>
      <c r="P14" s="134">
        <f t="shared" si="12"/>
        <v>72</v>
      </c>
      <c r="Q14" s="135">
        <f t="shared" si="13"/>
        <v>7.2</v>
      </c>
      <c r="R14" s="132">
        <f t="shared" si="14"/>
        <v>71.0293333333333</v>
      </c>
      <c r="S14" s="136">
        <f t="shared" si="15"/>
        <v>12</v>
      </c>
      <c r="T14" s="105">
        <v>507</v>
      </c>
      <c r="U14" s="15">
        <f t="shared" si="16"/>
        <v>15</v>
      </c>
      <c r="V14" s="137">
        <v>1</v>
      </c>
      <c r="W14" s="15">
        <v>0</v>
      </c>
    </row>
    <row r="15" spans="1:23">
      <c r="A15" s="129">
        <v>2025210533</v>
      </c>
      <c r="B15" s="86" t="s">
        <v>86</v>
      </c>
      <c r="C15" s="15">
        <v>66.92</v>
      </c>
      <c r="D15" s="15">
        <v>0.3</v>
      </c>
      <c r="E15" s="131">
        <v>0</v>
      </c>
      <c r="F15" s="131">
        <f t="shared" si="9"/>
        <v>67.22</v>
      </c>
      <c r="G15" s="131">
        <f t="shared" si="10"/>
        <v>10.083</v>
      </c>
      <c r="H15" s="15">
        <v>89.8333333333333</v>
      </c>
      <c r="I15" s="15">
        <v>0</v>
      </c>
      <c r="J15" s="15">
        <v>0</v>
      </c>
      <c r="K15" s="132">
        <f t="shared" si="11"/>
        <v>71.8666666666666</v>
      </c>
      <c r="L15" s="133">
        <f>K15*0.75</f>
        <v>53.9</v>
      </c>
      <c r="M15" s="133">
        <v>70</v>
      </c>
      <c r="N15" s="15">
        <v>0</v>
      </c>
      <c r="O15" s="131">
        <v>0</v>
      </c>
      <c r="P15" s="134">
        <f t="shared" si="12"/>
        <v>70</v>
      </c>
      <c r="Q15" s="135">
        <f t="shared" si="13"/>
        <v>7</v>
      </c>
      <c r="R15" s="132">
        <f t="shared" si="14"/>
        <v>70.983</v>
      </c>
      <c r="S15" s="136">
        <f t="shared" si="15"/>
        <v>13</v>
      </c>
      <c r="T15" s="138">
        <v>0</v>
      </c>
      <c r="U15" s="15">
        <f t="shared" si="16"/>
        <v>4</v>
      </c>
      <c r="V15" s="137">
        <v>0.9</v>
      </c>
      <c r="W15" s="15">
        <v>0</v>
      </c>
    </row>
    <row r="16" spans="1:23">
      <c r="A16" s="129">
        <v>2025210572</v>
      </c>
      <c r="B16" s="86" t="s">
        <v>87</v>
      </c>
      <c r="C16" s="15">
        <v>67.97</v>
      </c>
      <c r="D16" s="15">
        <v>4.5</v>
      </c>
      <c r="E16" s="131">
        <v>0</v>
      </c>
      <c r="F16" s="131">
        <f t="shared" si="9"/>
        <v>72.47</v>
      </c>
      <c r="G16" s="131">
        <f t="shared" si="10"/>
        <v>10.8705</v>
      </c>
      <c r="H16" s="15">
        <v>86.9342105263158</v>
      </c>
      <c r="I16" s="15">
        <v>0</v>
      </c>
      <c r="J16" s="15">
        <v>0</v>
      </c>
      <c r="K16" s="132">
        <f t="shared" si="11"/>
        <v>69.5473684210526</v>
      </c>
      <c r="L16" s="133">
        <f t="shared" ref="L16:L20" si="17">(K16+1)*0.75</f>
        <v>52.9105263157895</v>
      </c>
      <c r="M16" s="133">
        <v>70</v>
      </c>
      <c r="N16" s="15">
        <v>0</v>
      </c>
      <c r="O16" s="131">
        <v>0</v>
      </c>
      <c r="P16" s="134">
        <f t="shared" si="12"/>
        <v>70</v>
      </c>
      <c r="Q16" s="135">
        <f t="shared" si="13"/>
        <v>7</v>
      </c>
      <c r="R16" s="132">
        <f t="shared" si="14"/>
        <v>70.7810263157895</v>
      </c>
      <c r="S16" s="136">
        <f t="shared" si="15"/>
        <v>14</v>
      </c>
      <c r="T16" s="139">
        <v>475</v>
      </c>
      <c r="U16" s="15">
        <f t="shared" si="16"/>
        <v>13</v>
      </c>
      <c r="V16" s="137">
        <v>1</v>
      </c>
      <c r="W16" s="15">
        <v>0</v>
      </c>
    </row>
    <row r="17" spans="1:23">
      <c r="A17" s="129">
        <v>2025210547</v>
      </c>
      <c r="B17" s="86" t="s">
        <v>88</v>
      </c>
      <c r="C17" s="15">
        <v>67.97</v>
      </c>
      <c r="D17" s="15">
        <v>3</v>
      </c>
      <c r="E17" s="131">
        <v>0</v>
      </c>
      <c r="F17" s="131">
        <f t="shared" si="9"/>
        <v>70.97</v>
      </c>
      <c r="G17" s="131">
        <f t="shared" si="10"/>
        <v>10.6455</v>
      </c>
      <c r="H17" s="15">
        <v>86.8444444444444</v>
      </c>
      <c r="I17" s="15">
        <v>0</v>
      </c>
      <c r="J17" s="15">
        <v>0</v>
      </c>
      <c r="K17" s="132">
        <f t="shared" si="11"/>
        <v>69.4755555555555</v>
      </c>
      <c r="L17" s="133">
        <f t="shared" si="17"/>
        <v>52.8566666666666</v>
      </c>
      <c r="M17" s="133">
        <v>70</v>
      </c>
      <c r="N17" s="15">
        <v>2</v>
      </c>
      <c r="O17" s="131">
        <v>0</v>
      </c>
      <c r="P17" s="134">
        <f t="shared" si="12"/>
        <v>72</v>
      </c>
      <c r="Q17" s="135">
        <f t="shared" si="13"/>
        <v>7.2</v>
      </c>
      <c r="R17" s="132">
        <f t="shared" si="14"/>
        <v>70.7021666666666</v>
      </c>
      <c r="S17" s="136">
        <f t="shared" si="15"/>
        <v>15</v>
      </c>
      <c r="T17" s="105">
        <v>511</v>
      </c>
      <c r="U17" s="15">
        <f t="shared" si="16"/>
        <v>14</v>
      </c>
      <c r="V17" s="137">
        <v>1</v>
      </c>
      <c r="W17" s="15">
        <v>0</v>
      </c>
    </row>
    <row r="18" spans="1:23">
      <c r="A18" s="129">
        <v>2025210514</v>
      </c>
      <c r="B18" s="86" t="s">
        <v>89</v>
      </c>
      <c r="C18" s="15">
        <v>66.92</v>
      </c>
      <c r="D18" s="15">
        <v>3.3</v>
      </c>
      <c r="E18" s="131">
        <v>0</v>
      </c>
      <c r="F18" s="131">
        <f t="shared" si="9"/>
        <v>70.22</v>
      </c>
      <c r="G18" s="131">
        <f t="shared" si="10"/>
        <v>10.533</v>
      </c>
      <c r="H18" s="15">
        <v>88.2666666666667</v>
      </c>
      <c r="I18" s="15">
        <v>0</v>
      </c>
      <c r="J18" s="15">
        <v>0</v>
      </c>
      <c r="K18" s="132">
        <f t="shared" si="11"/>
        <v>70.6133333333334</v>
      </c>
      <c r="L18" s="133">
        <f t="shared" ref="L18:L23" si="18">K18*0.75</f>
        <v>52.96</v>
      </c>
      <c r="M18" s="133">
        <v>70</v>
      </c>
      <c r="N18" s="15">
        <v>0</v>
      </c>
      <c r="O18" s="131">
        <v>0</v>
      </c>
      <c r="P18" s="134">
        <f t="shared" si="12"/>
        <v>70</v>
      </c>
      <c r="Q18" s="135">
        <f t="shared" si="13"/>
        <v>7</v>
      </c>
      <c r="R18" s="132">
        <f t="shared" si="14"/>
        <v>70.493</v>
      </c>
      <c r="S18" s="136">
        <f t="shared" si="15"/>
        <v>16</v>
      </c>
      <c r="T18" s="105">
        <v>0</v>
      </c>
      <c r="U18" s="15">
        <f t="shared" si="16"/>
        <v>11</v>
      </c>
      <c r="V18" s="137">
        <v>0.8</v>
      </c>
      <c r="W18" s="15">
        <v>0</v>
      </c>
    </row>
    <row r="19" spans="1:23">
      <c r="A19" s="129">
        <v>2025210573</v>
      </c>
      <c r="B19" s="86" t="s">
        <v>90</v>
      </c>
      <c r="C19" s="15">
        <v>68.18</v>
      </c>
      <c r="D19" s="15">
        <v>4.9</v>
      </c>
      <c r="E19" s="131">
        <v>0</v>
      </c>
      <c r="F19" s="131">
        <f t="shared" si="9"/>
        <v>73.08</v>
      </c>
      <c r="G19" s="131">
        <f t="shared" si="10"/>
        <v>10.962</v>
      </c>
      <c r="H19" s="15">
        <v>84.5</v>
      </c>
      <c r="I19" s="15">
        <v>0</v>
      </c>
      <c r="J19" s="15">
        <v>0</v>
      </c>
      <c r="K19" s="132">
        <f t="shared" si="11"/>
        <v>67.6</v>
      </c>
      <c r="L19" s="133">
        <f t="shared" si="17"/>
        <v>51.45</v>
      </c>
      <c r="M19" s="133">
        <v>70</v>
      </c>
      <c r="N19" s="15">
        <v>8</v>
      </c>
      <c r="O19" s="131">
        <v>0</v>
      </c>
      <c r="P19" s="134">
        <f t="shared" si="12"/>
        <v>78</v>
      </c>
      <c r="Q19" s="135">
        <f t="shared" si="13"/>
        <v>7.8</v>
      </c>
      <c r="R19" s="132">
        <f t="shared" si="14"/>
        <v>70.212</v>
      </c>
      <c r="S19" s="136">
        <f t="shared" si="15"/>
        <v>17</v>
      </c>
      <c r="T19" s="105">
        <v>429</v>
      </c>
      <c r="U19" s="15">
        <f t="shared" si="16"/>
        <v>22</v>
      </c>
      <c r="V19" s="137">
        <v>0.6</v>
      </c>
      <c r="W19" s="15">
        <v>0</v>
      </c>
    </row>
    <row r="20" spans="1:23">
      <c r="A20" s="129">
        <v>2025210546</v>
      </c>
      <c r="B20" s="86" t="s">
        <v>91</v>
      </c>
      <c r="C20" s="15">
        <v>67.97</v>
      </c>
      <c r="D20" s="15">
        <v>3</v>
      </c>
      <c r="E20" s="131">
        <v>0</v>
      </c>
      <c r="F20" s="131">
        <f t="shared" si="9"/>
        <v>70.97</v>
      </c>
      <c r="G20" s="131">
        <f t="shared" si="10"/>
        <v>10.6455</v>
      </c>
      <c r="H20" s="15">
        <v>85.4722222222222</v>
      </c>
      <c r="I20" s="15">
        <v>0</v>
      </c>
      <c r="J20" s="15">
        <v>0</v>
      </c>
      <c r="K20" s="132">
        <f t="shared" si="11"/>
        <v>68.3777777777778</v>
      </c>
      <c r="L20" s="133">
        <f t="shared" si="17"/>
        <v>52.0333333333333</v>
      </c>
      <c r="M20" s="133">
        <v>70</v>
      </c>
      <c r="N20" s="15">
        <v>0</v>
      </c>
      <c r="O20" s="131">
        <v>0</v>
      </c>
      <c r="P20" s="134">
        <f t="shared" si="12"/>
        <v>70</v>
      </c>
      <c r="Q20" s="135">
        <f t="shared" si="13"/>
        <v>7</v>
      </c>
      <c r="R20" s="132">
        <f t="shared" si="14"/>
        <v>69.6788333333333</v>
      </c>
      <c r="S20" s="136">
        <f t="shared" si="15"/>
        <v>18</v>
      </c>
      <c r="T20" s="105">
        <v>428</v>
      </c>
      <c r="U20" s="15">
        <f t="shared" si="16"/>
        <v>19</v>
      </c>
      <c r="V20" s="137">
        <v>0.777777777777778</v>
      </c>
      <c r="W20" s="15">
        <v>0</v>
      </c>
    </row>
    <row r="21" spans="1:23">
      <c r="A21" s="129">
        <v>2025210534</v>
      </c>
      <c r="B21" s="86" t="s">
        <v>92</v>
      </c>
      <c r="C21" s="15">
        <v>66.92</v>
      </c>
      <c r="D21" s="15">
        <v>0.6</v>
      </c>
      <c r="E21" s="131">
        <v>0</v>
      </c>
      <c r="F21" s="131">
        <f t="shared" si="9"/>
        <v>67.52</v>
      </c>
      <c r="G21" s="131">
        <f t="shared" si="10"/>
        <v>10.128</v>
      </c>
      <c r="H21" s="15">
        <v>85.8666666666667</v>
      </c>
      <c r="I21" s="15">
        <v>0</v>
      </c>
      <c r="J21" s="15">
        <v>0</v>
      </c>
      <c r="K21" s="132">
        <f t="shared" si="11"/>
        <v>68.6933333333334</v>
      </c>
      <c r="L21" s="133">
        <f t="shared" si="18"/>
        <v>51.52</v>
      </c>
      <c r="M21" s="133">
        <v>70</v>
      </c>
      <c r="N21" s="15">
        <v>8</v>
      </c>
      <c r="O21" s="131">
        <v>0</v>
      </c>
      <c r="P21" s="134">
        <f t="shared" si="12"/>
        <v>78</v>
      </c>
      <c r="Q21" s="135">
        <f t="shared" si="13"/>
        <v>7.8</v>
      </c>
      <c r="R21" s="132">
        <f t="shared" si="14"/>
        <v>69.448</v>
      </c>
      <c r="S21" s="136">
        <f t="shared" si="15"/>
        <v>19</v>
      </c>
      <c r="T21" s="105">
        <v>0</v>
      </c>
      <c r="U21" s="15">
        <f t="shared" si="16"/>
        <v>17</v>
      </c>
      <c r="V21" s="137">
        <v>0.8</v>
      </c>
      <c r="W21" s="15">
        <v>0</v>
      </c>
    </row>
    <row r="22" spans="1:23">
      <c r="A22" s="129">
        <v>2025210501</v>
      </c>
      <c r="B22" s="86" t="s">
        <v>93</v>
      </c>
      <c r="C22" s="131">
        <v>67.97</v>
      </c>
      <c r="D22" s="15">
        <v>1.5</v>
      </c>
      <c r="E22" s="131">
        <v>0</v>
      </c>
      <c r="F22" s="131">
        <f t="shared" si="9"/>
        <v>69.47</v>
      </c>
      <c r="G22" s="131">
        <f t="shared" si="10"/>
        <v>10.4205</v>
      </c>
      <c r="H22" s="131">
        <v>85.1333333333333</v>
      </c>
      <c r="I22" s="15">
        <v>0</v>
      </c>
      <c r="J22" s="15">
        <v>0</v>
      </c>
      <c r="K22" s="132">
        <f t="shared" si="11"/>
        <v>68.1066666666666</v>
      </c>
      <c r="L22" s="133">
        <f t="shared" ref="L22:L25" si="19">(K22+1)*0.75</f>
        <v>51.83</v>
      </c>
      <c r="M22" s="133">
        <v>70</v>
      </c>
      <c r="N22" s="15">
        <v>0</v>
      </c>
      <c r="O22" s="131">
        <v>0</v>
      </c>
      <c r="P22" s="134">
        <f t="shared" si="12"/>
        <v>70</v>
      </c>
      <c r="Q22" s="135">
        <f t="shared" si="13"/>
        <v>7</v>
      </c>
      <c r="R22" s="132">
        <f t="shared" si="14"/>
        <v>69.2505</v>
      </c>
      <c r="S22" s="136">
        <f t="shared" si="15"/>
        <v>20</v>
      </c>
      <c r="T22" s="140">
        <v>427</v>
      </c>
      <c r="U22" s="15">
        <f t="shared" si="16"/>
        <v>20</v>
      </c>
      <c r="V22" s="137">
        <v>0.8</v>
      </c>
      <c r="W22" s="15">
        <v>0</v>
      </c>
    </row>
    <row r="23" spans="1:23">
      <c r="A23" s="129">
        <v>2025210585</v>
      </c>
      <c r="B23" s="86" t="s">
        <v>94</v>
      </c>
      <c r="C23" s="15">
        <v>67.13</v>
      </c>
      <c r="D23" s="15">
        <v>3.6</v>
      </c>
      <c r="E23" s="131">
        <v>0</v>
      </c>
      <c r="F23" s="131">
        <f t="shared" si="9"/>
        <v>70.73</v>
      </c>
      <c r="G23" s="131">
        <f t="shared" si="10"/>
        <v>10.6095</v>
      </c>
      <c r="H23" s="15">
        <v>86</v>
      </c>
      <c r="I23" s="15">
        <v>0</v>
      </c>
      <c r="J23" s="15">
        <v>0</v>
      </c>
      <c r="K23" s="132">
        <f t="shared" si="11"/>
        <v>68.8</v>
      </c>
      <c r="L23" s="133">
        <f t="shared" si="18"/>
        <v>51.6</v>
      </c>
      <c r="M23" s="133">
        <v>70</v>
      </c>
      <c r="N23" s="15">
        <v>0</v>
      </c>
      <c r="O23" s="131">
        <v>0</v>
      </c>
      <c r="P23" s="134">
        <f t="shared" si="12"/>
        <v>70</v>
      </c>
      <c r="Q23" s="135">
        <f t="shared" si="13"/>
        <v>7</v>
      </c>
      <c r="R23" s="132">
        <f t="shared" si="14"/>
        <v>69.2095</v>
      </c>
      <c r="S23" s="136">
        <f t="shared" si="15"/>
        <v>21</v>
      </c>
      <c r="T23" s="105">
        <v>0</v>
      </c>
      <c r="U23" s="15">
        <f t="shared" si="16"/>
        <v>16</v>
      </c>
      <c r="V23" s="137">
        <v>0.8</v>
      </c>
      <c r="W23" s="15">
        <v>0</v>
      </c>
    </row>
    <row r="24" spans="1:23">
      <c r="A24" s="129">
        <v>2025210603</v>
      </c>
      <c r="B24" s="86" t="s">
        <v>95</v>
      </c>
      <c r="C24" s="15">
        <v>68.18</v>
      </c>
      <c r="D24" s="15">
        <v>4.2</v>
      </c>
      <c r="E24" s="131">
        <v>0</v>
      </c>
      <c r="F24" s="131">
        <f t="shared" si="9"/>
        <v>72.38</v>
      </c>
      <c r="G24" s="131">
        <f t="shared" si="10"/>
        <v>10.857</v>
      </c>
      <c r="H24" s="15">
        <v>84.0166666666667</v>
      </c>
      <c r="I24" s="15">
        <v>0</v>
      </c>
      <c r="J24" s="15">
        <v>0</v>
      </c>
      <c r="K24" s="132">
        <f t="shared" si="11"/>
        <v>67.2133333333334</v>
      </c>
      <c r="L24" s="133">
        <f t="shared" si="19"/>
        <v>51.16</v>
      </c>
      <c r="M24" s="133">
        <v>70</v>
      </c>
      <c r="N24" s="15">
        <v>0</v>
      </c>
      <c r="O24" s="131">
        <v>0</v>
      </c>
      <c r="P24" s="134">
        <f t="shared" si="12"/>
        <v>70</v>
      </c>
      <c r="Q24" s="135">
        <f t="shared" si="13"/>
        <v>7</v>
      </c>
      <c r="R24" s="132">
        <f t="shared" si="14"/>
        <v>69.017</v>
      </c>
      <c r="S24" s="136">
        <f t="shared" si="15"/>
        <v>22</v>
      </c>
      <c r="T24" s="105">
        <v>446</v>
      </c>
      <c r="U24" s="15">
        <f t="shared" si="16"/>
        <v>26</v>
      </c>
      <c r="V24" s="137">
        <v>0.888888888888889</v>
      </c>
      <c r="W24" s="15">
        <v>0</v>
      </c>
    </row>
    <row r="25" spans="1:23">
      <c r="A25" s="129">
        <v>2025210519</v>
      </c>
      <c r="B25" s="86" t="s">
        <v>96</v>
      </c>
      <c r="C25" s="15">
        <v>67.97</v>
      </c>
      <c r="D25" s="15">
        <v>0</v>
      </c>
      <c r="E25" s="131">
        <v>0</v>
      </c>
      <c r="F25" s="131">
        <f t="shared" si="9"/>
        <v>67.97</v>
      </c>
      <c r="G25" s="131">
        <f t="shared" si="10"/>
        <v>10.1955</v>
      </c>
      <c r="H25" s="15">
        <v>84.7736842105263</v>
      </c>
      <c r="I25" s="15">
        <v>0</v>
      </c>
      <c r="J25" s="15">
        <v>0</v>
      </c>
      <c r="K25" s="132">
        <f t="shared" si="11"/>
        <v>67.818947368421</v>
      </c>
      <c r="L25" s="133">
        <f t="shared" si="19"/>
        <v>51.6142105263158</v>
      </c>
      <c r="M25" s="133">
        <v>70</v>
      </c>
      <c r="N25" s="15">
        <v>0</v>
      </c>
      <c r="O25" s="131">
        <v>0</v>
      </c>
      <c r="P25" s="134">
        <f t="shared" si="12"/>
        <v>70</v>
      </c>
      <c r="Q25" s="135">
        <f t="shared" si="13"/>
        <v>7</v>
      </c>
      <c r="R25" s="132">
        <f t="shared" si="14"/>
        <v>68.8097105263158</v>
      </c>
      <c r="S25" s="136">
        <f t="shared" si="15"/>
        <v>23</v>
      </c>
      <c r="T25" s="105">
        <v>470</v>
      </c>
      <c r="U25" s="15">
        <f t="shared" si="16"/>
        <v>21</v>
      </c>
      <c r="V25" s="137">
        <v>0.9</v>
      </c>
      <c r="W25" s="15">
        <v>0</v>
      </c>
    </row>
    <row r="26" spans="1:23">
      <c r="A26" s="129">
        <v>2025210584</v>
      </c>
      <c r="B26" s="86" t="s">
        <v>97</v>
      </c>
      <c r="C26" s="15">
        <v>67.13</v>
      </c>
      <c r="D26" s="15">
        <v>0.6</v>
      </c>
      <c r="E26" s="131">
        <v>0</v>
      </c>
      <c r="F26" s="131">
        <f t="shared" si="9"/>
        <v>67.73</v>
      </c>
      <c r="G26" s="131">
        <f t="shared" si="10"/>
        <v>10.1595</v>
      </c>
      <c r="H26" s="15">
        <v>85.6947368421053</v>
      </c>
      <c r="I26" s="15">
        <v>0</v>
      </c>
      <c r="J26" s="15">
        <v>0</v>
      </c>
      <c r="K26" s="132">
        <f t="shared" si="11"/>
        <v>68.5557894736842</v>
      </c>
      <c r="L26" s="133">
        <f>K26*0.75</f>
        <v>51.4168421052632</v>
      </c>
      <c r="M26" s="133">
        <v>70</v>
      </c>
      <c r="N26" s="15">
        <v>0</v>
      </c>
      <c r="O26" s="131">
        <v>0</v>
      </c>
      <c r="P26" s="134">
        <f t="shared" si="12"/>
        <v>70</v>
      </c>
      <c r="Q26" s="135">
        <f t="shared" si="13"/>
        <v>7</v>
      </c>
      <c r="R26" s="132">
        <f t="shared" si="14"/>
        <v>68.5763421052632</v>
      </c>
      <c r="S26" s="136">
        <f t="shared" si="15"/>
        <v>24</v>
      </c>
      <c r="T26" s="105">
        <v>0</v>
      </c>
      <c r="U26" s="15">
        <f t="shared" si="16"/>
        <v>18</v>
      </c>
      <c r="V26" s="137">
        <v>0.888888888888889</v>
      </c>
      <c r="W26" s="15">
        <v>0</v>
      </c>
    </row>
    <row r="27" spans="1:23">
      <c r="A27" s="129">
        <v>2025210554</v>
      </c>
      <c r="B27" s="86" t="s">
        <v>98</v>
      </c>
      <c r="C27" s="15">
        <v>68.18</v>
      </c>
      <c r="D27" s="15">
        <v>0</v>
      </c>
      <c r="E27" s="131">
        <v>0</v>
      </c>
      <c r="F27" s="131">
        <f t="shared" si="9"/>
        <v>68.18</v>
      </c>
      <c r="G27" s="131">
        <f t="shared" si="10"/>
        <v>10.227</v>
      </c>
      <c r="H27" s="15">
        <v>84.255</v>
      </c>
      <c r="I27" s="15">
        <v>0</v>
      </c>
      <c r="J27" s="15">
        <v>0</v>
      </c>
      <c r="K27" s="132">
        <f t="shared" si="11"/>
        <v>67.404</v>
      </c>
      <c r="L27" s="133">
        <f t="shared" ref="L27:L31" si="20">(K27+1)*0.75</f>
        <v>51.303</v>
      </c>
      <c r="M27" s="133">
        <v>70</v>
      </c>
      <c r="N27" s="15">
        <v>0</v>
      </c>
      <c r="O27" s="131">
        <v>0</v>
      </c>
      <c r="P27" s="134">
        <f t="shared" si="12"/>
        <v>70</v>
      </c>
      <c r="Q27" s="135">
        <f t="shared" si="13"/>
        <v>7</v>
      </c>
      <c r="R27" s="132">
        <f t="shared" si="14"/>
        <v>68.53</v>
      </c>
      <c r="S27" s="136">
        <f t="shared" si="15"/>
        <v>25</v>
      </c>
      <c r="T27" s="105">
        <v>462</v>
      </c>
      <c r="U27" s="15">
        <f t="shared" si="16"/>
        <v>25</v>
      </c>
      <c r="V27" s="137">
        <v>0.8</v>
      </c>
      <c r="W27" s="15">
        <v>0</v>
      </c>
    </row>
    <row r="28" spans="1:23">
      <c r="A28" s="129">
        <v>2025210555</v>
      </c>
      <c r="B28" s="86" t="s">
        <v>99</v>
      </c>
      <c r="C28" s="15">
        <v>68.18</v>
      </c>
      <c r="D28" s="15">
        <v>0</v>
      </c>
      <c r="E28" s="131">
        <v>0</v>
      </c>
      <c r="F28" s="131">
        <f t="shared" si="9"/>
        <v>68.18</v>
      </c>
      <c r="G28" s="131">
        <f t="shared" si="10"/>
        <v>10.227</v>
      </c>
      <c r="H28" s="15">
        <v>83.675</v>
      </c>
      <c r="I28" s="15">
        <v>0</v>
      </c>
      <c r="J28" s="15">
        <v>0</v>
      </c>
      <c r="K28" s="132">
        <f t="shared" si="11"/>
        <v>66.94</v>
      </c>
      <c r="L28" s="133">
        <f t="shared" si="20"/>
        <v>50.955</v>
      </c>
      <c r="M28" s="133">
        <v>70</v>
      </c>
      <c r="N28" s="15">
        <v>0</v>
      </c>
      <c r="O28" s="131">
        <v>0</v>
      </c>
      <c r="P28" s="134">
        <f t="shared" si="12"/>
        <v>70</v>
      </c>
      <c r="Q28" s="135">
        <f t="shared" si="13"/>
        <v>7</v>
      </c>
      <c r="R28" s="132">
        <f t="shared" si="14"/>
        <v>68.182</v>
      </c>
      <c r="S28" s="136">
        <f t="shared" si="15"/>
        <v>26</v>
      </c>
      <c r="T28" s="105">
        <v>500</v>
      </c>
      <c r="U28" s="15">
        <f t="shared" si="16"/>
        <v>27</v>
      </c>
      <c r="V28" s="137">
        <v>0.9</v>
      </c>
      <c r="W28" s="15">
        <v>0</v>
      </c>
    </row>
    <row r="29" spans="1:23">
      <c r="A29" s="129">
        <v>2025210516</v>
      </c>
      <c r="B29" s="86" t="s">
        <v>100</v>
      </c>
      <c r="C29" s="15">
        <v>67.97</v>
      </c>
      <c r="D29" s="15">
        <v>1.2</v>
      </c>
      <c r="E29" s="131">
        <v>0</v>
      </c>
      <c r="F29" s="131">
        <f t="shared" si="9"/>
        <v>69.17</v>
      </c>
      <c r="G29" s="131">
        <f t="shared" si="10"/>
        <v>10.3755</v>
      </c>
      <c r="H29" s="15">
        <v>83.1611111111111</v>
      </c>
      <c r="I29" s="15">
        <v>0</v>
      </c>
      <c r="J29" s="15">
        <v>0</v>
      </c>
      <c r="K29" s="132">
        <f t="shared" si="11"/>
        <v>66.5288888888889</v>
      </c>
      <c r="L29" s="133">
        <f t="shared" si="20"/>
        <v>50.6466666666667</v>
      </c>
      <c r="M29" s="133">
        <v>70</v>
      </c>
      <c r="N29" s="15">
        <v>0</v>
      </c>
      <c r="O29" s="131">
        <v>0</v>
      </c>
      <c r="P29" s="134">
        <f t="shared" si="12"/>
        <v>70</v>
      </c>
      <c r="Q29" s="135">
        <f t="shared" si="13"/>
        <v>7</v>
      </c>
      <c r="R29" s="132">
        <f t="shared" si="14"/>
        <v>68.0221666666667</v>
      </c>
      <c r="S29" s="136">
        <f t="shared" si="15"/>
        <v>27</v>
      </c>
      <c r="T29" s="105">
        <v>524</v>
      </c>
      <c r="U29" s="15">
        <f t="shared" si="16"/>
        <v>28</v>
      </c>
      <c r="V29" s="137">
        <v>1</v>
      </c>
      <c r="W29" s="15">
        <v>0</v>
      </c>
    </row>
    <row r="30" spans="1:23">
      <c r="A30" s="129">
        <v>2025210558</v>
      </c>
      <c r="B30" s="86" t="s">
        <v>101</v>
      </c>
      <c r="C30" s="15">
        <v>67.97</v>
      </c>
      <c r="D30" s="15">
        <v>1.5</v>
      </c>
      <c r="E30" s="131">
        <v>0</v>
      </c>
      <c r="F30" s="131">
        <f t="shared" si="9"/>
        <v>69.47</v>
      </c>
      <c r="G30" s="131">
        <f t="shared" si="10"/>
        <v>10.4205</v>
      </c>
      <c r="H30" s="15">
        <v>83.0166666666667</v>
      </c>
      <c r="I30" s="15">
        <v>0</v>
      </c>
      <c r="J30" s="15">
        <v>0</v>
      </c>
      <c r="K30" s="132">
        <f t="shared" si="11"/>
        <v>66.4133333333334</v>
      </c>
      <c r="L30" s="133">
        <f t="shared" si="20"/>
        <v>50.56</v>
      </c>
      <c r="M30" s="133">
        <v>70</v>
      </c>
      <c r="N30" s="15">
        <v>0</v>
      </c>
      <c r="O30" s="131">
        <v>0</v>
      </c>
      <c r="P30" s="134">
        <f t="shared" si="12"/>
        <v>70</v>
      </c>
      <c r="Q30" s="135">
        <f t="shared" si="13"/>
        <v>7</v>
      </c>
      <c r="R30" s="132">
        <f t="shared" si="14"/>
        <v>67.9805</v>
      </c>
      <c r="S30" s="136">
        <f t="shared" si="15"/>
        <v>28</v>
      </c>
      <c r="T30" s="105">
        <v>489</v>
      </c>
      <c r="U30" s="15">
        <f t="shared" si="16"/>
        <v>29</v>
      </c>
      <c r="V30" s="137">
        <v>0.727272727272727</v>
      </c>
      <c r="W30" s="15">
        <v>0</v>
      </c>
    </row>
    <row r="31" spans="1:23">
      <c r="A31" s="129">
        <v>2025210517</v>
      </c>
      <c r="B31" s="86" t="s">
        <v>102</v>
      </c>
      <c r="C31" s="15">
        <v>67.97</v>
      </c>
      <c r="D31" s="15">
        <v>1.2</v>
      </c>
      <c r="E31" s="131">
        <v>0</v>
      </c>
      <c r="F31" s="131">
        <f t="shared" si="9"/>
        <v>69.17</v>
      </c>
      <c r="G31" s="131">
        <f t="shared" si="10"/>
        <v>10.3755</v>
      </c>
      <c r="H31" s="15">
        <v>83</v>
      </c>
      <c r="I31" s="15">
        <v>0</v>
      </c>
      <c r="J31" s="15">
        <v>0</v>
      </c>
      <c r="K31" s="132">
        <f t="shared" si="11"/>
        <v>66.4</v>
      </c>
      <c r="L31" s="133">
        <f t="shared" si="20"/>
        <v>50.55</v>
      </c>
      <c r="M31" s="133">
        <v>70</v>
      </c>
      <c r="N31" s="15">
        <v>0</v>
      </c>
      <c r="O31" s="131">
        <v>0</v>
      </c>
      <c r="P31" s="134">
        <f t="shared" si="12"/>
        <v>70</v>
      </c>
      <c r="Q31" s="135">
        <f t="shared" si="13"/>
        <v>7</v>
      </c>
      <c r="R31" s="132">
        <f t="shared" si="14"/>
        <v>67.9255</v>
      </c>
      <c r="S31" s="136">
        <f t="shared" si="15"/>
        <v>29</v>
      </c>
      <c r="T31" s="105">
        <v>444</v>
      </c>
      <c r="U31" s="15">
        <f t="shared" si="16"/>
        <v>30</v>
      </c>
      <c r="V31" s="137">
        <v>0.7</v>
      </c>
      <c r="W31" s="15">
        <v>0</v>
      </c>
    </row>
    <row r="32" spans="1:23">
      <c r="A32" s="129">
        <v>2025210599</v>
      </c>
      <c r="B32" s="86" t="s">
        <v>103</v>
      </c>
      <c r="C32" s="15">
        <v>66.92</v>
      </c>
      <c r="D32" s="15">
        <v>0</v>
      </c>
      <c r="E32" s="131">
        <v>0</v>
      </c>
      <c r="F32" s="131">
        <f t="shared" si="9"/>
        <v>66.92</v>
      </c>
      <c r="G32" s="131">
        <f t="shared" si="10"/>
        <v>10.038</v>
      </c>
      <c r="H32" s="15">
        <v>84.4666666666667</v>
      </c>
      <c r="I32" s="15">
        <v>0</v>
      </c>
      <c r="J32" s="15">
        <v>0</v>
      </c>
      <c r="K32" s="132">
        <f t="shared" si="11"/>
        <v>67.5733333333334</v>
      </c>
      <c r="L32" s="133">
        <f t="shared" ref="L32:L35" si="21">K32*0.75</f>
        <v>50.68</v>
      </c>
      <c r="M32" s="133">
        <v>70</v>
      </c>
      <c r="N32" s="15">
        <v>0</v>
      </c>
      <c r="O32" s="131">
        <v>0</v>
      </c>
      <c r="P32" s="134">
        <f t="shared" si="12"/>
        <v>70</v>
      </c>
      <c r="Q32" s="135">
        <f t="shared" si="13"/>
        <v>7</v>
      </c>
      <c r="R32" s="132">
        <f t="shared" si="14"/>
        <v>67.718</v>
      </c>
      <c r="S32" s="136">
        <f t="shared" si="15"/>
        <v>30</v>
      </c>
      <c r="T32" s="105">
        <v>0</v>
      </c>
      <c r="U32" s="15">
        <f t="shared" si="16"/>
        <v>23</v>
      </c>
      <c r="V32" s="137">
        <v>0.7</v>
      </c>
      <c r="W32" s="15">
        <v>0</v>
      </c>
    </row>
    <row r="33" spans="1:23">
      <c r="A33" s="129">
        <v>2025210518</v>
      </c>
      <c r="B33" s="86" t="s">
        <v>104</v>
      </c>
      <c r="C33" s="15">
        <v>67.97</v>
      </c>
      <c r="D33" s="15">
        <v>0</v>
      </c>
      <c r="E33" s="131">
        <v>0</v>
      </c>
      <c r="F33" s="131">
        <f t="shared" si="9"/>
        <v>67.97</v>
      </c>
      <c r="G33" s="131">
        <f t="shared" si="10"/>
        <v>10.1955</v>
      </c>
      <c r="H33" s="15">
        <v>82.9421052631579</v>
      </c>
      <c r="I33" s="15">
        <v>0</v>
      </c>
      <c r="J33" s="15">
        <v>0</v>
      </c>
      <c r="K33" s="132">
        <f t="shared" si="11"/>
        <v>66.3536842105263</v>
      </c>
      <c r="L33" s="133">
        <f t="shared" ref="L33:L37" si="22">(K33+1)*0.75</f>
        <v>50.5152631578947</v>
      </c>
      <c r="M33" s="133">
        <v>70</v>
      </c>
      <c r="N33" s="15">
        <v>0</v>
      </c>
      <c r="O33" s="131">
        <v>0</v>
      </c>
      <c r="P33" s="134">
        <f t="shared" si="12"/>
        <v>70</v>
      </c>
      <c r="Q33" s="135">
        <f t="shared" si="13"/>
        <v>7</v>
      </c>
      <c r="R33" s="132">
        <f t="shared" si="14"/>
        <v>67.7107631578947</v>
      </c>
      <c r="S33" s="136">
        <f t="shared" si="15"/>
        <v>31</v>
      </c>
      <c r="T33" s="105">
        <v>458</v>
      </c>
      <c r="U33" s="15">
        <f t="shared" si="16"/>
        <v>31</v>
      </c>
      <c r="V33" s="137">
        <v>0.8</v>
      </c>
      <c r="W33" s="15">
        <v>0</v>
      </c>
    </row>
    <row r="34" spans="1:23">
      <c r="A34" s="129">
        <v>2025210614</v>
      </c>
      <c r="B34" s="86" t="s">
        <v>105</v>
      </c>
      <c r="C34" s="15">
        <v>67.13</v>
      </c>
      <c r="D34" s="15">
        <v>4.6</v>
      </c>
      <c r="E34" s="131">
        <v>0</v>
      </c>
      <c r="F34" s="131">
        <f t="shared" si="9"/>
        <v>71.73</v>
      </c>
      <c r="G34" s="131">
        <f t="shared" si="10"/>
        <v>10.7595</v>
      </c>
      <c r="H34" s="15">
        <v>81.7447368421053</v>
      </c>
      <c r="I34" s="15">
        <v>0</v>
      </c>
      <c r="J34" s="15">
        <v>0</v>
      </c>
      <c r="K34" s="132">
        <f t="shared" si="11"/>
        <v>65.3957894736842</v>
      </c>
      <c r="L34" s="133">
        <f t="shared" si="21"/>
        <v>49.0468421052632</v>
      </c>
      <c r="M34" s="133">
        <v>70</v>
      </c>
      <c r="N34" s="15">
        <v>7.2</v>
      </c>
      <c r="O34" s="131">
        <v>0</v>
      </c>
      <c r="P34" s="134">
        <f t="shared" si="12"/>
        <v>77.2</v>
      </c>
      <c r="Q34" s="135">
        <f t="shared" si="13"/>
        <v>7.72</v>
      </c>
      <c r="R34" s="132">
        <f t="shared" si="14"/>
        <v>67.5263421052632</v>
      </c>
      <c r="S34" s="136">
        <f t="shared" si="15"/>
        <v>32</v>
      </c>
      <c r="T34" s="141">
        <v>0</v>
      </c>
      <c r="U34" s="15">
        <f t="shared" si="16"/>
        <v>34</v>
      </c>
      <c r="V34" s="137">
        <v>0.6</v>
      </c>
      <c r="W34" s="15">
        <v>0</v>
      </c>
    </row>
    <row r="35" spans="1:23">
      <c r="A35" s="129">
        <v>2025210575</v>
      </c>
      <c r="B35" s="86" t="s">
        <v>106</v>
      </c>
      <c r="C35" s="15">
        <v>67.13</v>
      </c>
      <c r="D35" s="15">
        <v>9</v>
      </c>
      <c r="E35" s="131">
        <v>0</v>
      </c>
      <c r="F35" s="131">
        <f t="shared" si="9"/>
        <v>76.13</v>
      </c>
      <c r="G35" s="131">
        <f t="shared" si="10"/>
        <v>11.4195</v>
      </c>
      <c r="H35" s="15">
        <v>81.3304347826087</v>
      </c>
      <c r="I35" s="15">
        <v>0</v>
      </c>
      <c r="J35" s="15">
        <v>0</v>
      </c>
      <c r="K35" s="132">
        <f t="shared" si="11"/>
        <v>65.064347826087</v>
      </c>
      <c r="L35" s="133">
        <f t="shared" si="21"/>
        <v>48.7982608695652</v>
      </c>
      <c r="M35" s="133">
        <v>70</v>
      </c>
      <c r="N35" s="15">
        <v>2</v>
      </c>
      <c r="O35" s="131">
        <v>0</v>
      </c>
      <c r="P35" s="134">
        <f t="shared" si="12"/>
        <v>72</v>
      </c>
      <c r="Q35" s="135">
        <f t="shared" si="13"/>
        <v>7.2</v>
      </c>
      <c r="R35" s="132">
        <f t="shared" si="14"/>
        <v>67.4177608695652</v>
      </c>
      <c r="S35" s="136">
        <f t="shared" si="15"/>
        <v>33</v>
      </c>
      <c r="T35" s="105">
        <v>0</v>
      </c>
      <c r="U35" s="15">
        <f t="shared" si="16"/>
        <v>36</v>
      </c>
      <c r="V35" s="137">
        <v>0.545454545454545</v>
      </c>
      <c r="W35" s="15">
        <v>0</v>
      </c>
    </row>
    <row r="36" spans="1:23">
      <c r="A36" s="129">
        <v>2025210634</v>
      </c>
      <c r="B36" s="86" t="s">
        <v>107</v>
      </c>
      <c r="C36" s="15">
        <v>67.97</v>
      </c>
      <c r="D36" s="15">
        <v>3.9</v>
      </c>
      <c r="E36" s="131">
        <v>0</v>
      </c>
      <c r="F36" s="131">
        <f t="shared" si="9"/>
        <v>71.87</v>
      </c>
      <c r="G36" s="131">
        <f t="shared" si="10"/>
        <v>10.7805</v>
      </c>
      <c r="H36" s="15">
        <v>81.28</v>
      </c>
      <c r="I36" s="15">
        <v>0</v>
      </c>
      <c r="J36" s="15">
        <v>0</v>
      </c>
      <c r="K36" s="132">
        <f t="shared" si="11"/>
        <v>65.024</v>
      </c>
      <c r="L36" s="133">
        <f t="shared" si="22"/>
        <v>49.518</v>
      </c>
      <c r="M36" s="133">
        <v>70</v>
      </c>
      <c r="N36" s="15">
        <v>0</v>
      </c>
      <c r="O36" s="131">
        <v>0</v>
      </c>
      <c r="P36" s="134">
        <f t="shared" si="12"/>
        <v>70</v>
      </c>
      <c r="Q36" s="135">
        <f t="shared" si="13"/>
        <v>7</v>
      </c>
      <c r="R36" s="132">
        <f t="shared" si="14"/>
        <v>67.2985</v>
      </c>
      <c r="S36" s="136">
        <f t="shared" si="15"/>
        <v>34</v>
      </c>
      <c r="T36" s="141">
        <v>445</v>
      </c>
      <c r="U36" s="15">
        <f t="shared" si="16"/>
        <v>37</v>
      </c>
      <c r="V36" s="137">
        <v>0.666666666666667</v>
      </c>
      <c r="W36" s="15">
        <v>0</v>
      </c>
    </row>
    <row r="37" spans="1:23">
      <c r="A37" s="129">
        <v>2025210602</v>
      </c>
      <c r="B37" s="86" t="s">
        <v>108</v>
      </c>
      <c r="C37" s="15">
        <v>67.97</v>
      </c>
      <c r="D37" s="15">
        <v>0.9</v>
      </c>
      <c r="E37" s="131">
        <v>0</v>
      </c>
      <c r="F37" s="131">
        <f t="shared" si="9"/>
        <v>68.87</v>
      </c>
      <c r="G37" s="131">
        <f t="shared" si="10"/>
        <v>10.3305</v>
      </c>
      <c r="H37" s="15">
        <v>81.6555555555556</v>
      </c>
      <c r="I37" s="15">
        <v>0</v>
      </c>
      <c r="J37" s="15">
        <v>0</v>
      </c>
      <c r="K37" s="132">
        <f t="shared" si="11"/>
        <v>65.3244444444445</v>
      </c>
      <c r="L37" s="133">
        <f t="shared" si="22"/>
        <v>49.7433333333334</v>
      </c>
      <c r="M37" s="133">
        <v>70</v>
      </c>
      <c r="N37" s="15">
        <v>0</v>
      </c>
      <c r="O37" s="131">
        <v>0</v>
      </c>
      <c r="P37" s="134">
        <f t="shared" si="12"/>
        <v>70</v>
      </c>
      <c r="Q37" s="135">
        <f t="shared" si="13"/>
        <v>7</v>
      </c>
      <c r="R37" s="132">
        <f t="shared" si="14"/>
        <v>67.0738333333334</v>
      </c>
      <c r="S37" s="136">
        <f t="shared" si="15"/>
        <v>35</v>
      </c>
      <c r="T37" s="105">
        <v>502</v>
      </c>
      <c r="U37" s="15">
        <f t="shared" si="16"/>
        <v>35</v>
      </c>
      <c r="V37" s="137">
        <v>0.777777777777778</v>
      </c>
      <c r="W37" s="15">
        <v>0</v>
      </c>
    </row>
    <row r="38" spans="1:23">
      <c r="A38" s="129">
        <v>2025210540</v>
      </c>
      <c r="B38" s="86" t="s">
        <v>109</v>
      </c>
      <c r="C38" s="15">
        <v>66.92</v>
      </c>
      <c r="D38" s="15">
        <v>3.6</v>
      </c>
      <c r="E38" s="131">
        <v>0</v>
      </c>
      <c r="F38" s="131">
        <f t="shared" si="9"/>
        <v>70.52</v>
      </c>
      <c r="G38" s="131">
        <f t="shared" si="10"/>
        <v>10.578</v>
      </c>
      <c r="H38" s="15">
        <v>82.3863636363636</v>
      </c>
      <c r="I38" s="15">
        <v>0</v>
      </c>
      <c r="J38" s="15">
        <v>0</v>
      </c>
      <c r="K38" s="132">
        <f t="shared" si="11"/>
        <v>65.9090909090909</v>
      </c>
      <c r="L38" s="133">
        <f t="shared" ref="L38:L44" si="23">K38*0.75</f>
        <v>49.4318181818182</v>
      </c>
      <c r="M38" s="133">
        <v>70</v>
      </c>
      <c r="N38" s="15">
        <v>0</v>
      </c>
      <c r="O38" s="131">
        <v>0</v>
      </c>
      <c r="P38" s="134">
        <f t="shared" si="12"/>
        <v>70</v>
      </c>
      <c r="Q38" s="135">
        <f t="shared" si="13"/>
        <v>7</v>
      </c>
      <c r="R38" s="132">
        <f t="shared" si="14"/>
        <v>67.0098181818182</v>
      </c>
      <c r="S38" s="136">
        <f t="shared" si="15"/>
        <v>36</v>
      </c>
      <c r="T38" s="105">
        <v>0</v>
      </c>
      <c r="U38" s="15">
        <f t="shared" si="16"/>
        <v>32</v>
      </c>
      <c r="V38" s="137">
        <v>0.9</v>
      </c>
      <c r="W38" s="15">
        <v>0</v>
      </c>
    </row>
    <row r="39" spans="1:23">
      <c r="A39" s="129">
        <v>2025210576</v>
      </c>
      <c r="B39" s="86" t="s">
        <v>110</v>
      </c>
      <c r="C39" s="15">
        <v>66.92</v>
      </c>
      <c r="D39" s="15">
        <v>3</v>
      </c>
      <c r="E39" s="131">
        <v>0</v>
      </c>
      <c r="F39" s="131">
        <f t="shared" si="9"/>
        <v>69.92</v>
      </c>
      <c r="G39" s="131">
        <f t="shared" si="10"/>
        <v>10.488</v>
      </c>
      <c r="H39" s="15">
        <v>82.1666666666667</v>
      </c>
      <c r="I39" s="15">
        <v>0</v>
      </c>
      <c r="J39" s="15">
        <v>0</v>
      </c>
      <c r="K39" s="132">
        <f t="shared" si="11"/>
        <v>65.7333333333334</v>
      </c>
      <c r="L39" s="133">
        <f t="shared" si="23"/>
        <v>49.3</v>
      </c>
      <c r="M39" s="133">
        <v>70</v>
      </c>
      <c r="N39" s="15">
        <v>0</v>
      </c>
      <c r="O39" s="131">
        <v>0</v>
      </c>
      <c r="P39" s="134">
        <f t="shared" si="12"/>
        <v>70</v>
      </c>
      <c r="Q39" s="135">
        <f t="shared" si="13"/>
        <v>7</v>
      </c>
      <c r="R39" s="132">
        <f t="shared" si="14"/>
        <v>66.788</v>
      </c>
      <c r="S39" s="136">
        <f t="shared" si="15"/>
        <v>37</v>
      </c>
      <c r="T39" s="105">
        <v>0</v>
      </c>
      <c r="U39" s="15">
        <f t="shared" si="16"/>
        <v>33</v>
      </c>
      <c r="V39" s="137">
        <v>0.7</v>
      </c>
      <c r="W39" s="15">
        <v>0</v>
      </c>
    </row>
    <row r="40" spans="1:23">
      <c r="A40" s="129">
        <v>2025210515</v>
      </c>
      <c r="B40" s="86" t="s">
        <v>111</v>
      </c>
      <c r="C40" s="15">
        <v>67.97</v>
      </c>
      <c r="D40" s="15">
        <v>0</v>
      </c>
      <c r="E40" s="131">
        <v>0</v>
      </c>
      <c r="F40" s="131">
        <f t="shared" si="9"/>
        <v>67.97</v>
      </c>
      <c r="G40" s="131">
        <f t="shared" si="10"/>
        <v>10.1955</v>
      </c>
      <c r="H40" s="15">
        <v>81</v>
      </c>
      <c r="I40" s="15">
        <v>0</v>
      </c>
      <c r="J40" s="15">
        <v>0</v>
      </c>
      <c r="K40" s="132">
        <f t="shared" si="11"/>
        <v>64.8</v>
      </c>
      <c r="L40" s="133">
        <f t="shared" ref="L40:L42" si="24">(K40+1)*0.75</f>
        <v>49.35</v>
      </c>
      <c r="M40" s="133">
        <v>70</v>
      </c>
      <c r="N40" s="15">
        <v>0</v>
      </c>
      <c r="O40" s="131">
        <v>0</v>
      </c>
      <c r="P40" s="134">
        <f t="shared" si="12"/>
        <v>70</v>
      </c>
      <c r="Q40" s="135">
        <f t="shared" si="13"/>
        <v>7</v>
      </c>
      <c r="R40" s="132">
        <f t="shared" si="14"/>
        <v>66.5455</v>
      </c>
      <c r="S40" s="136">
        <f t="shared" si="15"/>
        <v>38</v>
      </c>
      <c r="T40" s="105">
        <v>451</v>
      </c>
      <c r="U40" s="15">
        <f t="shared" si="16"/>
        <v>38</v>
      </c>
      <c r="V40" s="137">
        <v>1</v>
      </c>
      <c r="W40" s="15">
        <v>0</v>
      </c>
    </row>
    <row r="41" spans="1:23">
      <c r="A41" s="129">
        <v>2025210596</v>
      </c>
      <c r="B41" s="86" t="s">
        <v>112</v>
      </c>
      <c r="C41" s="15">
        <v>67.97</v>
      </c>
      <c r="D41" s="15">
        <v>1.2</v>
      </c>
      <c r="E41" s="131">
        <v>0</v>
      </c>
      <c r="F41" s="131">
        <f t="shared" si="9"/>
        <v>69.17</v>
      </c>
      <c r="G41" s="131">
        <f t="shared" si="10"/>
        <v>10.3755</v>
      </c>
      <c r="H41" s="15">
        <v>80.6284210526316</v>
      </c>
      <c r="I41" s="15">
        <v>0</v>
      </c>
      <c r="J41" s="15">
        <v>0</v>
      </c>
      <c r="K41" s="132">
        <f t="shared" si="11"/>
        <v>64.5027368421053</v>
      </c>
      <c r="L41" s="133">
        <f t="shared" si="24"/>
        <v>49.127052631579</v>
      </c>
      <c r="M41" s="133">
        <v>70</v>
      </c>
      <c r="N41" s="15">
        <v>0</v>
      </c>
      <c r="O41" s="131">
        <v>0</v>
      </c>
      <c r="P41" s="134">
        <f t="shared" si="12"/>
        <v>70</v>
      </c>
      <c r="Q41" s="135">
        <f t="shared" si="13"/>
        <v>7</v>
      </c>
      <c r="R41" s="132">
        <f t="shared" si="14"/>
        <v>66.502552631579</v>
      </c>
      <c r="S41" s="136">
        <f t="shared" si="15"/>
        <v>39</v>
      </c>
      <c r="T41" s="105">
        <v>483</v>
      </c>
      <c r="U41" s="15">
        <f t="shared" si="16"/>
        <v>40</v>
      </c>
      <c r="V41" s="137">
        <v>0.8</v>
      </c>
      <c r="W41" s="15">
        <v>0</v>
      </c>
    </row>
    <row r="42" spans="1:23">
      <c r="A42" s="129">
        <v>2025210544</v>
      </c>
      <c r="B42" s="86" t="s">
        <v>113</v>
      </c>
      <c r="C42" s="15">
        <v>67.97</v>
      </c>
      <c r="D42" s="15">
        <v>0</v>
      </c>
      <c r="E42" s="131">
        <v>0</v>
      </c>
      <c r="F42" s="131">
        <f t="shared" si="9"/>
        <v>67.97</v>
      </c>
      <c r="G42" s="131">
        <f t="shared" si="10"/>
        <v>10.1955</v>
      </c>
      <c r="H42" s="15">
        <v>80.6772727272727</v>
      </c>
      <c r="I42" s="15">
        <v>0</v>
      </c>
      <c r="J42" s="15">
        <v>0</v>
      </c>
      <c r="K42" s="132">
        <f t="shared" si="11"/>
        <v>64.5418181818182</v>
      </c>
      <c r="L42" s="133">
        <f t="shared" si="24"/>
        <v>49.1563636363636</v>
      </c>
      <c r="M42" s="133">
        <v>70</v>
      </c>
      <c r="N42" s="15">
        <v>0</v>
      </c>
      <c r="O42" s="131">
        <v>0</v>
      </c>
      <c r="P42" s="134">
        <f t="shared" si="12"/>
        <v>70</v>
      </c>
      <c r="Q42" s="135">
        <f t="shared" si="13"/>
        <v>7</v>
      </c>
      <c r="R42" s="132">
        <f t="shared" si="14"/>
        <v>66.3518636363636</v>
      </c>
      <c r="S42" s="136">
        <f t="shared" si="15"/>
        <v>40</v>
      </c>
      <c r="T42" s="105">
        <v>498</v>
      </c>
      <c r="U42" s="15">
        <f t="shared" si="16"/>
        <v>39</v>
      </c>
      <c r="V42" s="137">
        <v>0.727272727272727</v>
      </c>
      <c r="W42" s="15">
        <v>0</v>
      </c>
    </row>
    <row r="43" spans="1:23">
      <c r="A43" s="129">
        <v>2025210613</v>
      </c>
      <c r="B43" s="86" t="s">
        <v>114</v>
      </c>
      <c r="C43" s="15">
        <v>67.13</v>
      </c>
      <c r="D43" s="15">
        <v>3</v>
      </c>
      <c r="E43" s="131">
        <v>0</v>
      </c>
      <c r="F43" s="131">
        <f t="shared" si="9"/>
        <v>70.13</v>
      </c>
      <c r="G43" s="131">
        <f t="shared" si="10"/>
        <v>10.5195</v>
      </c>
      <c r="H43" s="142">
        <v>79.2210526315789</v>
      </c>
      <c r="I43" s="15">
        <v>0</v>
      </c>
      <c r="J43" s="15">
        <v>0</v>
      </c>
      <c r="K43" s="132">
        <f t="shared" si="11"/>
        <v>63.3768421052631</v>
      </c>
      <c r="L43" s="133">
        <f t="shared" si="23"/>
        <v>47.5326315789473</v>
      </c>
      <c r="M43" s="133">
        <v>70</v>
      </c>
      <c r="N43" s="15">
        <v>9.6</v>
      </c>
      <c r="O43" s="131">
        <v>0</v>
      </c>
      <c r="P43" s="134">
        <f t="shared" si="12"/>
        <v>79.6</v>
      </c>
      <c r="Q43" s="135">
        <f t="shared" si="13"/>
        <v>7.96</v>
      </c>
      <c r="R43" s="132">
        <f t="shared" si="14"/>
        <v>66.0121315789473</v>
      </c>
      <c r="S43" s="136">
        <f t="shared" si="15"/>
        <v>41</v>
      </c>
      <c r="T43" s="105">
        <v>0</v>
      </c>
      <c r="U43" s="15">
        <f t="shared" si="16"/>
        <v>42</v>
      </c>
      <c r="V43" s="137">
        <v>0.5</v>
      </c>
      <c r="W43" s="15">
        <v>0</v>
      </c>
    </row>
    <row r="44" spans="1:23">
      <c r="A44" s="129">
        <v>2025210539</v>
      </c>
      <c r="B44" s="86" t="s">
        <v>115</v>
      </c>
      <c r="C44" s="15">
        <v>66.92</v>
      </c>
      <c r="D44" s="15">
        <v>0</v>
      </c>
      <c r="E44" s="131">
        <v>0</v>
      </c>
      <c r="F44" s="131">
        <f t="shared" si="9"/>
        <v>66.92</v>
      </c>
      <c r="G44" s="131">
        <f t="shared" si="10"/>
        <v>10.038</v>
      </c>
      <c r="H44" s="15">
        <v>80.4272727272727</v>
      </c>
      <c r="I44" s="15">
        <v>0</v>
      </c>
      <c r="J44" s="15">
        <v>0</v>
      </c>
      <c r="K44" s="132">
        <f t="shared" si="11"/>
        <v>64.3418181818182</v>
      </c>
      <c r="L44" s="133">
        <f t="shared" si="23"/>
        <v>48.2563636363636</v>
      </c>
      <c r="M44" s="133">
        <v>70</v>
      </c>
      <c r="N44" s="15">
        <v>0</v>
      </c>
      <c r="O44" s="131">
        <v>0</v>
      </c>
      <c r="P44" s="134">
        <f t="shared" si="12"/>
        <v>70</v>
      </c>
      <c r="Q44" s="135">
        <f t="shared" si="13"/>
        <v>7</v>
      </c>
      <c r="R44" s="132">
        <f t="shared" si="14"/>
        <v>65.2943636363636</v>
      </c>
      <c r="S44" s="136">
        <f t="shared" si="15"/>
        <v>42</v>
      </c>
      <c r="T44" s="105">
        <v>0</v>
      </c>
      <c r="U44" s="15">
        <f t="shared" si="16"/>
        <v>41</v>
      </c>
      <c r="V44" s="137">
        <v>0.6</v>
      </c>
      <c r="W44" s="15">
        <v>0</v>
      </c>
    </row>
  </sheetData>
  <mergeCells count="11">
    <mergeCell ref="C1:G1"/>
    <mergeCell ref="H1:K1"/>
    <mergeCell ref="M1:Q1"/>
    <mergeCell ref="A1:A2"/>
    <mergeCell ref="B1:B2"/>
    <mergeCell ref="R1:R2"/>
    <mergeCell ref="S1:S2"/>
    <mergeCell ref="T1:T2"/>
    <mergeCell ref="U1:U2"/>
    <mergeCell ref="V1:V2"/>
    <mergeCell ref="W1:W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topLeftCell="C1" workbookViewId="0">
      <selection activeCell="V3" sqref="V3:V34"/>
    </sheetView>
  </sheetViews>
  <sheetFormatPr defaultColWidth="9" defaultRowHeight="14.4"/>
  <cols>
    <col min="1" max="1" width="11.4537037037037" customWidth="1"/>
    <col min="3" max="3" width="12.6388888888889"/>
    <col min="6" max="8" width="12.6388888888889"/>
    <col min="11" max="12" width="12.6388888888889"/>
    <col min="18" max="18" width="9.36111111111111"/>
    <col min="21" max="21" width="12.6388888888889"/>
  </cols>
  <sheetData>
    <row r="1" ht="17.4" spans="1:22">
      <c r="A1" s="4" t="s">
        <v>7</v>
      </c>
      <c r="B1" s="4" t="s">
        <v>8</v>
      </c>
      <c r="C1" s="80" t="s">
        <v>9</v>
      </c>
      <c r="D1" s="82"/>
      <c r="E1" s="82"/>
      <c r="F1" s="82"/>
      <c r="G1" s="82"/>
      <c r="H1" s="80" t="s">
        <v>10</v>
      </c>
      <c r="I1" s="82"/>
      <c r="J1" s="82"/>
      <c r="K1" s="82"/>
      <c r="L1" s="82"/>
      <c r="M1" s="80" t="s">
        <v>11</v>
      </c>
      <c r="N1" s="82"/>
      <c r="O1" s="82"/>
      <c r="P1" s="82"/>
      <c r="Q1" s="82"/>
      <c r="R1" s="4" t="s">
        <v>12</v>
      </c>
      <c r="S1" s="4" t="s">
        <v>13</v>
      </c>
      <c r="T1" s="4" t="s">
        <v>72</v>
      </c>
      <c r="U1" s="4" t="s">
        <v>15</v>
      </c>
      <c r="V1" s="4" t="s">
        <v>116</v>
      </c>
    </row>
    <row r="2" spans="1:22">
      <c r="A2" s="82"/>
      <c r="B2" s="82"/>
      <c r="C2" s="85" t="s">
        <v>0</v>
      </c>
      <c r="D2" s="85" t="s">
        <v>1</v>
      </c>
      <c r="E2" s="86" t="s">
        <v>2</v>
      </c>
      <c r="F2" s="85" t="s">
        <v>3</v>
      </c>
      <c r="G2" s="85" t="s">
        <v>4</v>
      </c>
      <c r="H2" s="85" t="s">
        <v>5</v>
      </c>
      <c r="I2" s="85" t="s">
        <v>1</v>
      </c>
      <c r="J2" s="85" t="s">
        <v>2</v>
      </c>
      <c r="K2" s="85" t="s">
        <v>3</v>
      </c>
      <c r="L2" s="85" t="s">
        <v>4</v>
      </c>
      <c r="M2" s="85" t="s">
        <v>6</v>
      </c>
      <c r="N2" s="85" t="s">
        <v>1</v>
      </c>
      <c r="O2" s="85" t="s">
        <v>2</v>
      </c>
      <c r="P2" s="85" t="s">
        <v>3</v>
      </c>
      <c r="Q2" s="85" t="s">
        <v>4</v>
      </c>
      <c r="R2" s="82"/>
      <c r="S2" s="82"/>
      <c r="T2" s="82"/>
      <c r="U2" s="82"/>
      <c r="V2" s="82"/>
    </row>
    <row r="3" spans="1:22">
      <c r="A3" s="15">
        <v>2025210537</v>
      </c>
      <c r="B3" s="15" t="s">
        <v>117</v>
      </c>
      <c r="C3" s="15">
        <v>67.9127272727273</v>
      </c>
      <c r="D3" s="15">
        <v>7.1</v>
      </c>
      <c r="E3" s="112">
        <v>0</v>
      </c>
      <c r="F3" s="15">
        <v>75.0127272727273</v>
      </c>
      <c r="G3" s="15">
        <v>11.2519090909091</v>
      </c>
      <c r="H3" s="15">
        <v>69.3564444444444</v>
      </c>
      <c r="I3" s="15">
        <v>0</v>
      </c>
      <c r="J3" s="113">
        <v>0</v>
      </c>
      <c r="K3" s="15">
        <v>70.3564444444444</v>
      </c>
      <c r="L3" s="15">
        <v>52.7673333333333</v>
      </c>
      <c r="M3" s="15">
        <v>70</v>
      </c>
      <c r="N3" s="15">
        <v>30</v>
      </c>
      <c r="O3" s="112">
        <v>0</v>
      </c>
      <c r="P3" s="15">
        <v>100</v>
      </c>
      <c r="Q3" s="15">
        <v>10</v>
      </c>
      <c r="R3" s="114">
        <f t="shared" ref="R3:R10" si="0">G3+L3+Q3</f>
        <v>74.0192424242424</v>
      </c>
      <c r="S3" s="82">
        <f t="shared" ref="S3:S10" si="1">RANK(R3,$R$3:$R$34,0)</f>
        <v>1</v>
      </c>
      <c r="T3" s="15">
        <v>438</v>
      </c>
      <c r="U3" s="15">
        <v>0.6</v>
      </c>
      <c r="V3" s="15">
        <v>6</v>
      </c>
    </row>
    <row r="4" spans="1:22">
      <c r="A4" s="15">
        <v>2025210521</v>
      </c>
      <c r="B4" s="15" t="s">
        <v>118</v>
      </c>
      <c r="C4" s="15">
        <v>67.8872727272727</v>
      </c>
      <c r="D4" s="15">
        <v>3.9</v>
      </c>
      <c r="E4" s="112">
        <v>0</v>
      </c>
      <c r="F4" s="15">
        <v>71.7872727272727</v>
      </c>
      <c r="G4" s="15">
        <v>10.7680909090909</v>
      </c>
      <c r="H4" s="15">
        <v>71.4618181818182</v>
      </c>
      <c r="I4" s="15">
        <v>0</v>
      </c>
      <c r="J4" s="113">
        <v>0</v>
      </c>
      <c r="K4" s="15">
        <v>72.4618181818182</v>
      </c>
      <c r="L4" s="15">
        <v>54.3463636363636</v>
      </c>
      <c r="M4" s="15">
        <v>70</v>
      </c>
      <c r="N4" s="15">
        <v>2</v>
      </c>
      <c r="O4" s="112">
        <v>0</v>
      </c>
      <c r="P4" s="15">
        <v>72</v>
      </c>
      <c r="Q4" s="15">
        <v>7.2</v>
      </c>
      <c r="R4" s="114">
        <f t="shared" si="0"/>
        <v>72.3144545454545</v>
      </c>
      <c r="S4" s="82">
        <f t="shared" si="1"/>
        <v>2</v>
      </c>
      <c r="T4" s="15">
        <v>435</v>
      </c>
      <c r="U4" s="15">
        <v>0.5</v>
      </c>
      <c r="V4" s="15">
        <v>1</v>
      </c>
    </row>
    <row r="5" spans="1:22">
      <c r="A5" s="15">
        <v>2025210637</v>
      </c>
      <c r="B5" s="15" t="s">
        <v>119</v>
      </c>
      <c r="C5" s="15">
        <v>68.0909090909091</v>
      </c>
      <c r="D5" s="15">
        <v>1.8</v>
      </c>
      <c r="E5" s="112">
        <v>0</v>
      </c>
      <c r="F5" s="15">
        <v>69.8909090909091</v>
      </c>
      <c r="G5" s="15">
        <v>10.4836363636364</v>
      </c>
      <c r="H5" s="15">
        <v>70.776</v>
      </c>
      <c r="I5" s="15">
        <v>0</v>
      </c>
      <c r="J5" s="113">
        <v>0</v>
      </c>
      <c r="K5" s="15">
        <v>71.776</v>
      </c>
      <c r="L5" s="15">
        <v>53.832</v>
      </c>
      <c r="M5" s="15">
        <v>70</v>
      </c>
      <c r="N5" s="15">
        <v>0</v>
      </c>
      <c r="O5" s="112">
        <v>0</v>
      </c>
      <c r="P5" s="15">
        <v>70</v>
      </c>
      <c r="Q5" s="15">
        <v>7</v>
      </c>
      <c r="R5" s="114">
        <f t="shared" si="0"/>
        <v>71.3156363636364</v>
      </c>
      <c r="S5" s="82">
        <f t="shared" si="1"/>
        <v>3</v>
      </c>
      <c r="T5" s="15">
        <v>477</v>
      </c>
      <c r="U5" s="15">
        <v>1</v>
      </c>
      <c r="V5" s="15">
        <v>2</v>
      </c>
    </row>
    <row r="6" spans="1:22">
      <c r="A6" s="15">
        <v>2025210611</v>
      </c>
      <c r="B6" s="15" t="s">
        <v>120</v>
      </c>
      <c r="C6" s="15">
        <v>68.0336363636364</v>
      </c>
      <c r="D6" s="15">
        <v>5.8</v>
      </c>
      <c r="E6" s="112">
        <v>0</v>
      </c>
      <c r="F6" s="15">
        <v>73.8336363636364</v>
      </c>
      <c r="G6" s="15">
        <v>11.0750454545455</v>
      </c>
      <c r="H6" s="15">
        <v>69.8755555555556</v>
      </c>
      <c r="I6" s="15">
        <v>2</v>
      </c>
      <c r="J6" s="113">
        <v>0</v>
      </c>
      <c r="K6" s="15">
        <v>70.8755555555556</v>
      </c>
      <c r="L6" s="15">
        <v>53.1566666666667</v>
      </c>
      <c r="M6" s="15">
        <v>70</v>
      </c>
      <c r="N6" s="15">
        <v>0</v>
      </c>
      <c r="O6" s="112">
        <v>0</v>
      </c>
      <c r="P6" s="15">
        <v>70</v>
      </c>
      <c r="Q6" s="15">
        <v>7</v>
      </c>
      <c r="R6" s="114">
        <f t="shared" si="0"/>
        <v>71.2317121212122</v>
      </c>
      <c r="S6" s="82">
        <f t="shared" si="1"/>
        <v>4</v>
      </c>
      <c r="T6" s="15">
        <v>431</v>
      </c>
      <c r="U6" s="15">
        <v>0.5</v>
      </c>
      <c r="V6" s="15">
        <v>5</v>
      </c>
    </row>
    <row r="7" spans="1:22">
      <c r="A7" s="15">
        <v>2025210510</v>
      </c>
      <c r="B7" s="15" t="s">
        <v>121</v>
      </c>
      <c r="C7" s="15">
        <v>67.9063636363636</v>
      </c>
      <c r="D7" s="15">
        <v>0</v>
      </c>
      <c r="E7" s="112">
        <v>0</v>
      </c>
      <c r="F7" s="15">
        <v>67.9063636363636</v>
      </c>
      <c r="G7" s="15">
        <v>10.1859545454545</v>
      </c>
      <c r="H7" s="15">
        <v>70.728</v>
      </c>
      <c r="I7" s="15">
        <v>7.5</v>
      </c>
      <c r="J7" s="113">
        <v>0</v>
      </c>
      <c r="K7" s="15">
        <v>71.728</v>
      </c>
      <c r="L7" s="15">
        <v>53.796</v>
      </c>
      <c r="M7" s="15">
        <v>70</v>
      </c>
      <c r="N7" s="15">
        <v>0</v>
      </c>
      <c r="O7" s="112">
        <v>0</v>
      </c>
      <c r="P7" s="15">
        <v>70</v>
      </c>
      <c r="Q7" s="15">
        <v>7</v>
      </c>
      <c r="R7" s="114">
        <f t="shared" si="0"/>
        <v>70.9819545454545</v>
      </c>
      <c r="S7" s="82">
        <f t="shared" si="1"/>
        <v>5</v>
      </c>
      <c r="T7" s="15">
        <v>449</v>
      </c>
      <c r="U7" s="15">
        <v>0.8</v>
      </c>
      <c r="V7" s="15">
        <v>7</v>
      </c>
    </row>
    <row r="8" spans="1:22">
      <c r="A8" s="15">
        <v>2025210636</v>
      </c>
      <c r="B8" s="15" t="s">
        <v>122</v>
      </c>
      <c r="C8" s="15">
        <v>68.0553125</v>
      </c>
      <c r="D8" s="15">
        <v>5.5</v>
      </c>
      <c r="E8" s="112">
        <v>0</v>
      </c>
      <c r="F8" s="15">
        <v>73.5553125</v>
      </c>
      <c r="G8" s="15">
        <v>11.033296875</v>
      </c>
      <c r="H8" s="15">
        <v>68.108</v>
      </c>
      <c r="I8" s="15">
        <v>0</v>
      </c>
      <c r="J8" s="113">
        <v>0</v>
      </c>
      <c r="K8" s="15">
        <v>69.108</v>
      </c>
      <c r="L8" s="15">
        <v>51.831</v>
      </c>
      <c r="M8" s="15">
        <v>70</v>
      </c>
      <c r="N8" s="15">
        <v>8</v>
      </c>
      <c r="O8" s="112">
        <v>0</v>
      </c>
      <c r="P8" s="15">
        <v>78</v>
      </c>
      <c r="Q8" s="15">
        <v>7.8</v>
      </c>
      <c r="R8" s="114">
        <f t="shared" si="0"/>
        <v>70.664296875</v>
      </c>
      <c r="S8" s="82">
        <f t="shared" si="1"/>
        <v>6</v>
      </c>
      <c r="T8" s="15">
        <v>447</v>
      </c>
      <c r="U8" s="15">
        <v>0.8</v>
      </c>
      <c r="V8" s="15">
        <v>9</v>
      </c>
    </row>
    <row r="9" spans="1:22">
      <c r="A9" s="15">
        <v>2025210507</v>
      </c>
      <c r="B9" s="15" t="s">
        <v>123</v>
      </c>
      <c r="C9" s="15">
        <v>68.0159375</v>
      </c>
      <c r="D9" s="15">
        <v>0.6</v>
      </c>
      <c r="E9" s="15">
        <v>0</v>
      </c>
      <c r="F9" s="15">
        <v>68.6159375</v>
      </c>
      <c r="G9" s="15">
        <v>10.292390625</v>
      </c>
      <c r="H9" s="15">
        <v>69.752</v>
      </c>
      <c r="I9" s="15">
        <v>0</v>
      </c>
      <c r="J9" s="15">
        <v>0</v>
      </c>
      <c r="K9" s="15">
        <v>70.752</v>
      </c>
      <c r="L9" s="115">
        <v>53.064</v>
      </c>
      <c r="M9" s="116">
        <v>70</v>
      </c>
      <c r="N9" s="117">
        <v>0</v>
      </c>
      <c r="O9" s="113">
        <v>0</v>
      </c>
      <c r="P9" s="118">
        <v>70</v>
      </c>
      <c r="Q9" s="119">
        <v>7</v>
      </c>
      <c r="R9" s="114">
        <f t="shared" si="0"/>
        <v>70.356390625</v>
      </c>
      <c r="S9" s="82">
        <f t="shared" si="1"/>
        <v>7</v>
      </c>
      <c r="T9" s="15">
        <v>452</v>
      </c>
      <c r="U9" s="15">
        <v>0.555555555555556</v>
      </c>
      <c r="V9" s="15">
        <v>3</v>
      </c>
    </row>
    <row r="10" spans="1:22">
      <c r="A10" s="15">
        <v>2025210551</v>
      </c>
      <c r="B10" s="15" t="s">
        <v>124</v>
      </c>
      <c r="C10" s="15">
        <v>68.0336363636364</v>
      </c>
      <c r="D10" s="15">
        <v>9.8</v>
      </c>
      <c r="E10" s="112">
        <v>0</v>
      </c>
      <c r="F10" s="15">
        <v>77.8336363636364</v>
      </c>
      <c r="G10" s="15">
        <v>11.6750454545455</v>
      </c>
      <c r="H10" s="15">
        <v>67.256</v>
      </c>
      <c r="I10" s="15">
        <v>0</v>
      </c>
      <c r="J10" s="113">
        <v>0</v>
      </c>
      <c r="K10" s="15">
        <v>68.256</v>
      </c>
      <c r="L10" s="15">
        <v>51.192</v>
      </c>
      <c r="M10" s="15">
        <v>70</v>
      </c>
      <c r="N10" s="15">
        <v>3</v>
      </c>
      <c r="O10" s="112">
        <v>0</v>
      </c>
      <c r="P10" s="15">
        <v>73</v>
      </c>
      <c r="Q10" s="15">
        <v>7.3</v>
      </c>
      <c r="R10" s="114">
        <f t="shared" si="0"/>
        <v>70.1670454545455</v>
      </c>
      <c r="S10" s="82">
        <f t="shared" si="1"/>
        <v>8</v>
      </c>
      <c r="T10" s="15">
        <v>433</v>
      </c>
      <c r="U10" s="15">
        <v>1</v>
      </c>
      <c r="V10" s="15">
        <v>13</v>
      </c>
    </row>
    <row r="11" spans="1:22">
      <c r="A11" s="15">
        <v>2025210524</v>
      </c>
      <c r="B11" s="15" t="s">
        <v>125</v>
      </c>
      <c r="C11" s="15">
        <v>68.0209090909091</v>
      </c>
      <c r="D11" s="15">
        <v>3</v>
      </c>
      <c r="E11" s="112">
        <v>0</v>
      </c>
      <c r="F11" s="15">
        <v>71.0209090909091</v>
      </c>
      <c r="G11" s="15">
        <v>10.6531363636364</v>
      </c>
      <c r="H11" s="15">
        <v>67.7377777777778</v>
      </c>
      <c r="I11" s="15">
        <v>0</v>
      </c>
      <c r="J11" s="113">
        <v>0</v>
      </c>
      <c r="K11" s="15">
        <v>68.7377777777778</v>
      </c>
      <c r="L11" s="15">
        <v>51.5533333333333</v>
      </c>
      <c r="M11" s="15">
        <v>70</v>
      </c>
      <c r="N11" s="15">
        <v>4</v>
      </c>
      <c r="O11" s="112">
        <v>0</v>
      </c>
      <c r="P11" s="15">
        <v>74</v>
      </c>
      <c r="Q11" s="15">
        <v>7.4</v>
      </c>
      <c r="R11" s="114">
        <f t="shared" ref="R11:R25" si="2">G11+L11+Q11</f>
        <v>69.6064696969697</v>
      </c>
      <c r="S11" s="82">
        <f t="shared" ref="S11:S24" si="3">RANK(R11,$R$3:$R$34,0)</f>
        <v>9</v>
      </c>
      <c r="T11" s="15">
        <v>443</v>
      </c>
      <c r="U11" s="15">
        <v>0.666666666666667</v>
      </c>
      <c r="V11" s="15">
        <v>10</v>
      </c>
    </row>
    <row r="12" spans="1:22">
      <c r="A12" s="15">
        <v>2025210522</v>
      </c>
      <c r="B12" s="15" t="s">
        <v>126</v>
      </c>
      <c r="C12" s="15">
        <v>67.9763636363636</v>
      </c>
      <c r="D12" s="15">
        <v>3.3</v>
      </c>
      <c r="E12" s="112">
        <v>0</v>
      </c>
      <c r="F12" s="15">
        <v>71.2763636363636</v>
      </c>
      <c r="G12" s="15">
        <v>10.6914545454545</v>
      </c>
      <c r="H12" s="15">
        <v>67.6463157894737</v>
      </c>
      <c r="I12" s="15">
        <v>0</v>
      </c>
      <c r="J12" s="113">
        <v>0</v>
      </c>
      <c r="K12" s="15">
        <v>68.6463157894737</v>
      </c>
      <c r="L12" s="15">
        <v>51.4847368421053</v>
      </c>
      <c r="M12" s="15">
        <v>70</v>
      </c>
      <c r="N12" s="15">
        <v>3</v>
      </c>
      <c r="O12" s="112">
        <v>0</v>
      </c>
      <c r="P12" s="15">
        <v>73</v>
      </c>
      <c r="Q12" s="15">
        <v>7.3</v>
      </c>
      <c r="R12" s="114">
        <f t="shared" si="2"/>
        <v>69.4761913875598</v>
      </c>
      <c r="S12" s="82">
        <f t="shared" si="3"/>
        <v>10</v>
      </c>
      <c r="T12" s="15">
        <v>431</v>
      </c>
      <c r="U12" s="15">
        <v>0.666666666666667</v>
      </c>
      <c r="V12" s="15">
        <v>11</v>
      </c>
    </row>
    <row r="13" spans="1:22">
      <c r="A13" s="15">
        <v>2025210538</v>
      </c>
      <c r="B13" s="15" t="s">
        <v>127</v>
      </c>
      <c r="C13" s="15">
        <v>67.9371875</v>
      </c>
      <c r="D13" s="15">
        <v>0</v>
      </c>
      <c r="E13" s="112">
        <v>0</v>
      </c>
      <c r="F13" s="15">
        <v>67.9371875</v>
      </c>
      <c r="G13" s="15">
        <v>10.190578125</v>
      </c>
      <c r="H13" s="15">
        <v>68.504</v>
      </c>
      <c r="I13" s="15">
        <v>0</v>
      </c>
      <c r="J13" s="113">
        <v>0</v>
      </c>
      <c r="K13" s="15">
        <v>69.504</v>
      </c>
      <c r="L13" s="15">
        <v>52.128</v>
      </c>
      <c r="M13" s="15">
        <v>70</v>
      </c>
      <c r="N13" s="15">
        <v>0</v>
      </c>
      <c r="O13" s="112">
        <v>0</v>
      </c>
      <c r="P13" s="15">
        <v>70</v>
      </c>
      <c r="Q13" s="15">
        <v>7</v>
      </c>
      <c r="R13" s="114">
        <f t="shared" si="2"/>
        <v>69.318578125</v>
      </c>
      <c r="S13" s="82">
        <f t="shared" si="3"/>
        <v>11</v>
      </c>
      <c r="T13" s="15">
        <v>447</v>
      </c>
      <c r="U13" s="15">
        <v>1</v>
      </c>
      <c r="V13" s="15">
        <v>8</v>
      </c>
    </row>
    <row r="14" spans="1:22">
      <c r="A14" s="15">
        <v>2025210635</v>
      </c>
      <c r="B14" s="15" t="s">
        <v>128</v>
      </c>
      <c r="C14" s="15">
        <v>66.9136363636364</v>
      </c>
      <c r="D14" s="15">
        <v>0.3</v>
      </c>
      <c r="E14" s="112">
        <v>0</v>
      </c>
      <c r="F14" s="15">
        <v>67.2136363636364</v>
      </c>
      <c r="G14" s="15">
        <v>10.0820454545455</v>
      </c>
      <c r="H14" s="15">
        <v>69.6106666666666</v>
      </c>
      <c r="I14" s="15">
        <v>0</v>
      </c>
      <c r="J14" s="113">
        <v>0</v>
      </c>
      <c r="K14" s="15">
        <v>69.6106666666666</v>
      </c>
      <c r="L14" s="15">
        <v>52.208</v>
      </c>
      <c r="M14" s="15">
        <v>70</v>
      </c>
      <c r="N14" s="15">
        <v>0</v>
      </c>
      <c r="O14" s="112">
        <v>0</v>
      </c>
      <c r="P14" s="15">
        <v>70</v>
      </c>
      <c r="Q14" s="15">
        <v>7</v>
      </c>
      <c r="R14" s="114">
        <f t="shared" si="2"/>
        <v>69.2900454545455</v>
      </c>
      <c r="S14" s="82">
        <f t="shared" si="3"/>
        <v>12</v>
      </c>
      <c r="T14" s="15">
        <v>0</v>
      </c>
      <c r="U14" s="15">
        <v>0.583333333333333</v>
      </c>
      <c r="V14" s="15">
        <v>4</v>
      </c>
    </row>
    <row r="15" spans="1:22">
      <c r="A15" s="15">
        <v>2025210640</v>
      </c>
      <c r="B15" s="15" t="s">
        <v>129</v>
      </c>
      <c r="C15" s="15">
        <v>67.0981818181818</v>
      </c>
      <c r="D15" s="15">
        <v>4.6</v>
      </c>
      <c r="E15" s="112">
        <v>0</v>
      </c>
      <c r="F15" s="15">
        <v>71.6981818181818</v>
      </c>
      <c r="G15" s="15">
        <v>10.7547272727273</v>
      </c>
      <c r="H15" s="15">
        <v>66.9866666666667</v>
      </c>
      <c r="I15" s="15">
        <v>0</v>
      </c>
      <c r="J15" s="113">
        <v>0</v>
      </c>
      <c r="K15" s="15">
        <v>66.9866666666667</v>
      </c>
      <c r="L15" s="15">
        <v>50.24</v>
      </c>
      <c r="M15" s="15">
        <v>70</v>
      </c>
      <c r="N15" s="15">
        <v>9.2</v>
      </c>
      <c r="O15" s="112">
        <v>0</v>
      </c>
      <c r="P15" s="15">
        <v>79.2</v>
      </c>
      <c r="Q15" s="15">
        <v>7.92</v>
      </c>
      <c r="R15" s="114">
        <f t="shared" si="2"/>
        <v>68.9147272727273</v>
      </c>
      <c r="S15" s="82">
        <f t="shared" si="3"/>
        <v>13</v>
      </c>
      <c r="T15" s="15">
        <v>0</v>
      </c>
      <c r="U15" s="15">
        <v>0.888888888888889</v>
      </c>
      <c r="V15" s="15">
        <v>15</v>
      </c>
    </row>
    <row r="16" spans="1:22">
      <c r="A16" s="15">
        <v>2025210520</v>
      </c>
      <c r="B16" s="15" t="s">
        <v>130</v>
      </c>
      <c r="C16" s="15">
        <v>65.0936363636363</v>
      </c>
      <c r="D16" s="15">
        <v>4</v>
      </c>
      <c r="E16" s="112">
        <v>0</v>
      </c>
      <c r="F16" s="15">
        <v>69.0936363636363</v>
      </c>
      <c r="G16" s="15">
        <v>10.3640454545454</v>
      </c>
      <c r="H16" s="15">
        <v>67.3309090909091</v>
      </c>
      <c r="I16" s="15">
        <v>0</v>
      </c>
      <c r="J16" s="113">
        <v>0</v>
      </c>
      <c r="K16" s="15">
        <v>68.3309090909091</v>
      </c>
      <c r="L16" s="15">
        <v>51.2481818181818</v>
      </c>
      <c r="M16" s="15">
        <v>70</v>
      </c>
      <c r="N16" s="15">
        <v>3</v>
      </c>
      <c r="O16" s="112">
        <v>0</v>
      </c>
      <c r="P16" s="15">
        <v>73</v>
      </c>
      <c r="Q16" s="15">
        <v>7.3</v>
      </c>
      <c r="R16" s="114">
        <f t="shared" si="2"/>
        <v>68.9122272727272</v>
      </c>
      <c r="S16" s="82">
        <f t="shared" si="3"/>
        <v>14</v>
      </c>
      <c r="T16" s="15">
        <v>448</v>
      </c>
      <c r="U16" s="15">
        <v>0.7</v>
      </c>
      <c r="V16" s="15">
        <v>12</v>
      </c>
    </row>
    <row r="17" spans="1:22">
      <c r="A17" s="15">
        <v>2025210626</v>
      </c>
      <c r="B17" s="15" t="s">
        <v>131</v>
      </c>
      <c r="C17" s="15">
        <v>67.9127272727273</v>
      </c>
      <c r="D17" s="15">
        <v>0.9</v>
      </c>
      <c r="E17" s="112">
        <v>0</v>
      </c>
      <c r="F17" s="15">
        <v>68.8127272727273</v>
      </c>
      <c r="G17" s="15">
        <v>10.3219090909091</v>
      </c>
      <c r="H17" s="15">
        <v>66.996</v>
      </c>
      <c r="I17" s="15">
        <v>0</v>
      </c>
      <c r="J17" s="113">
        <v>0</v>
      </c>
      <c r="K17" s="15">
        <v>67.996</v>
      </c>
      <c r="L17" s="15">
        <v>50.997</v>
      </c>
      <c r="M17" s="15">
        <v>70</v>
      </c>
      <c r="N17" s="15">
        <v>0</v>
      </c>
      <c r="O17" s="112">
        <v>0</v>
      </c>
      <c r="P17" s="15">
        <v>70</v>
      </c>
      <c r="Q17" s="15">
        <v>7</v>
      </c>
      <c r="R17" s="114">
        <f t="shared" si="2"/>
        <v>68.3189090909091</v>
      </c>
      <c r="S17" s="82">
        <f t="shared" si="3"/>
        <v>15</v>
      </c>
      <c r="T17" s="15">
        <v>427</v>
      </c>
      <c r="U17" s="15">
        <v>0.444444444444444</v>
      </c>
      <c r="V17" s="15">
        <v>14</v>
      </c>
    </row>
    <row r="18" spans="1:22">
      <c r="A18" s="15">
        <v>2025210523</v>
      </c>
      <c r="B18" s="15" t="s">
        <v>132</v>
      </c>
      <c r="C18" s="15">
        <v>67.9954545454545</v>
      </c>
      <c r="D18" s="15">
        <v>4.3</v>
      </c>
      <c r="E18" s="112">
        <v>0</v>
      </c>
      <c r="F18" s="15">
        <v>72.2954545454545</v>
      </c>
      <c r="G18" s="15">
        <v>10.8443181818182</v>
      </c>
      <c r="H18" s="15">
        <v>64.8577777777778</v>
      </c>
      <c r="I18" s="15">
        <v>0</v>
      </c>
      <c r="J18" s="113">
        <v>0</v>
      </c>
      <c r="K18" s="15">
        <v>65.8577777777778</v>
      </c>
      <c r="L18" s="15">
        <v>49.3933333333333</v>
      </c>
      <c r="M18" s="15">
        <v>70</v>
      </c>
      <c r="N18" s="15">
        <v>6</v>
      </c>
      <c r="O18" s="112">
        <v>0</v>
      </c>
      <c r="P18" s="15">
        <v>76</v>
      </c>
      <c r="Q18" s="15">
        <v>7.6</v>
      </c>
      <c r="R18" s="114">
        <f t="shared" si="2"/>
        <v>67.8376515151515</v>
      </c>
      <c r="S18" s="82">
        <f t="shared" si="3"/>
        <v>16</v>
      </c>
      <c r="T18" s="15">
        <v>467</v>
      </c>
      <c r="U18" s="15">
        <v>0.333333333333333</v>
      </c>
      <c r="V18" s="15">
        <v>20</v>
      </c>
    </row>
    <row r="19" spans="1:22">
      <c r="A19" s="15">
        <v>2025210595</v>
      </c>
      <c r="B19" s="15" t="s">
        <v>133</v>
      </c>
      <c r="C19" s="15">
        <v>67.9254545454545</v>
      </c>
      <c r="D19" s="15">
        <v>4</v>
      </c>
      <c r="E19" s="112">
        <v>0</v>
      </c>
      <c r="F19" s="15">
        <v>71.9254545454545</v>
      </c>
      <c r="G19" s="15">
        <v>10.7888181818182</v>
      </c>
      <c r="H19" s="15">
        <v>65.4736842105263</v>
      </c>
      <c r="I19" s="15">
        <v>0</v>
      </c>
      <c r="J19" s="113">
        <v>0</v>
      </c>
      <c r="K19" s="15">
        <v>66.4736842105263</v>
      </c>
      <c r="L19" s="15">
        <v>49.8552631578947</v>
      </c>
      <c r="M19" s="15">
        <v>70</v>
      </c>
      <c r="N19" s="15">
        <v>0</v>
      </c>
      <c r="O19" s="112">
        <v>0</v>
      </c>
      <c r="P19" s="15">
        <v>70</v>
      </c>
      <c r="Q19" s="15">
        <v>7</v>
      </c>
      <c r="R19" s="114">
        <f t="shared" si="2"/>
        <v>67.6440813397129</v>
      </c>
      <c r="S19" s="82">
        <f t="shared" si="3"/>
        <v>17</v>
      </c>
      <c r="T19" s="15">
        <v>495</v>
      </c>
      <c r="U19" s="15">
        <v>0.5</v>
      </c>
      <c r="V19" s="15">
        <v>18</v>
      </c>
    </row>
    <row r="20" spans="1:22">
      <c r="A20" s="15">
        <v>2025210625</v>
      </c>
      <c r="B20" s="15" t="s">
        <v>134</v>
      </c>
      <c r="C20" s="15">
        <v>67.9572727272727</v>
      </c>
      <c r="D20" s="15">
        <v>1.2</v>
      </c>
      <c r="E20" s="112">
        <v>0</v>
      </c>
      <c r="F20" s="15">
        <v>69.1572727272727</v>
      </c>
      <c r="G20" s="15">
        <v>10.3735909090909</v>
      </c>
      <c r="H20" s="15">
        <v>65.7102222222222</v>
      </c>
      <c r="I20" s="15">
        <v>0</v>
      </c>
      <c r="J20" s="113">
        <v>0</v>
      </c>
      <c r="K20" s="15">
        <v>66.7102222222222</v>
      </c>
      <c r="L20" s="15">
        <v>50.0326666666666</v>
      </c>
      <c r="M20" s="15">
        <v>70</v>
      </c>
      <c r="N20" s="15">
        <v>0</v>
      </c>
      <c r="O20" s="112">
        <v>0</v>
      </c>
      <c r="P20" s="15">
        <v>70</v>
      </c>
      <c r="Q20" s="15">
        <v>7</v>
      </c>
      <c r="R20" s="114">
        <f t="shared" si="2"/>
        <v>67.4062575757575</v>
      </c>
      <c r="S20" s="82">
        <f t="shared" si="3"/>
        <v>18</v>
      </c>
      <c r="T20" s="15">
        <v>451</v>
      </c>
      <c r="U20" s="15">
        <v>0.7</v>
      </c>
      <c r="V20" s="15">
        <v>17</v>
      </c>
    </row>
    <row r="21" spans="1:22">
      <c r="A21" s="15">
        <v>2025210548</v>
      </c>
      <c r="B21" s="15" t="s">
        <v>135</v>
      </c>
      <c r="C21" s="15">
        <v>67.9254545454545</v>
      </c>
      <c r="D21" s="15">
        <v>0.3</v>
      </c>
      <c r="E21" s="112">
        <v>0</v>
      </c>
      <c r="F21" s="15">
        <v>68.2254545454545</v>
      </c>
      <c r="G21" s="15">
        <v>10.2338181818182</v>
      </c>
      <c r="H21" s="15">
        <v>64.496</v>
      </c>
      <c r="I21" s="15">
        <v>0</v>
      </c>
      <c r="J21" s="113">
        <v>0</v>
      </c>
      <c r="K21" s="15">
        <v>65.496</v>
      </c>
      <c r="L21" s="15">
        <v>49.122</v>
      </c>
      <c r="M21" s="15">
        <v>70</v>
      </c>
      <c r="N21" s="15">
        <v>9.6</v>
      </c>
      <c r="O21" s="112">
        <v>0</v>
      </c>
      <c r="P21" s="15">
        <v>79.6</v>
      </c>
      <c r="Q21" s="15">
        <v>7.96</v>
      </c>
      <c r="R21" s="114">
        <f t="shared" si="2"/>
        <v>67.3158181818182</v>
      </c>
      <c r="S21" s="82">
        <f t="shared" si="3"/>
        <v>19</v>
      </c>
      <c r="T21" s="15">
        <v>496</v>
      </c>
      <c r="U21" s="15">
        <v>0.727272727272727</v>
      </c>
      <c r="V21" s="15">
        <v>21</v>
      </c>
    </row>
    <row r="22" spans="1:22">
      <c r="A22" s="15">
        <v>2025210550</v>
      </c>
      <c r="B22" s="15" t="s">
        <v>136</v>
      </c>
      <c r="C22" s="15">
        <v>67.9063636363636</v>
      </c>
      <c r="D22" s="15">
        <v>3.3</v>
      </c>
      <c r="E22" s="112">
        <v>0</v>
      </c>
      <c r="F22" s="15">
        <v>71.2063636363636</v>
      </c>
      <c r="G22" s="15">
        <v>10.6809545454545</v>
      </c>
      <c r="H22" s="15">
        <v>65.136</v>
      </c>
      <c r="I22" s="15">
        <v>0</v>
      </c>
      <c r="J22" s="113">
        <v>0</v>
      </c>
      <c r="K22" s="15">
        <v>66.136</v>
      </c>
      <c r="L22" s="15">
        <v>49.602</v>
      </c>
      <c r="M22" s="15">
        <v>70</v>
      </c>
      <c r="N22" s="15">
        <v>0</v>
      </c>
      <c r="O22" s="112">
        <v>0</v>
      </c>
      <c r="P22" s="15">
        <v>70</v>
      </c>
      <c r="Q22" s="15">
        <v>7</v>
      </c>
      <c r="R22" s="114">
        <f t="shared" si="2"/>
        <v>67.2829545454545</v>
      </c>
      <c r="S22" s="82">
        <f t="shared" si="3"/>
        <v>20</v>
      </c>
      <c r="T22" s="15">
        <v>502</v>
      </c>
      <c r="U22" s="15">
        <v>0.888888888888889</v>
      </c>
      <c r="V22" s="15">
        <v>19</v>
      </c>
    </row>
    <row r="23" spans="1:22">
      <c r="A23" s="15">
        <v>2025210564</v>
      </c>
      <c r="B23" s="15" t="s">
        <v>137</v>
      </c>
      <c r="C23" s="15">
        <v>67.2827272727273</v>
      </c>
      <c r="D23" s="15">
        <v>8.3</v>
      </c>
      <c r="E23" s="112">
        <v>0</v>
      </c>
      <c r="F23" s="15">
        <v>75.5827272727273</v>
      </c>
      <c r="G23" s="15">
        <v>11.3374090909091</v>
      </c>
      <c r="H23" s="15">
        <v>64.152</v>
      </c>
      <c r="I23" s="15">
        <v>0</v>
      </c>
      <c r="J23" s="113">
        <v>0</v>
      </c>
      <c r="K23" s="15">
        <v>64.152</v>
      </c>
      <c r="L23" s="15">
        <v>48.114</v>
      </c>
      <c r="M23" s="15">
        <v>70</v>
      </c>
      <c r="N23" s="15">
        <v>3</v>
      </c>
      <c r="O23" s="112">
        <v>0</v>
      </c>
      <c r="P23" s="15">
        <v>73</v>
      </c>
      <c r="Q23" s="15">
        <v>7.3</v>
      </c>
      <c r="R23" s="114">
        <f t="shared" si="2"/>
        <v>66.7514090909091</v>
      </c>
      <c r="S23" s="82">
        <f t="shared" si="3"/>
        <v>21</v>
      </c>
      <c r="T23" s="15">
        <v>0</v>
      </c>
      <c r="U23" s="15">
        <v>0.636363636363636</v>
      </c>
      <c r="V23" s="15">
        <v>24</v>
      </c>
    </row>
    <row r="24" spans="1:22">
      <c r="A24" s="15">
        <v>2025210641</v>
      </c>
      <c r="B24" s="15" t="s">
        <v>138</v>
      </c>
      <c r="C24" s="15">
        <v>66.9518181818182</v>
      </c>
      <c r="D24" s="15">
        <v>0</v>
      </c>
      <c r="E24" s="112">
        <v>0</v>
      </c>
      <c r="F24" s="15">
        <v>66.9518181818182</v>
      </c>
      <c r="G24" s="15">
        <v>10.0427727272727</v>
      </c>
      <c r="H24" s="15">
        <v>66.0862222222222</v>
      </c>
      <c r="I24" s="15">
        <v>0</v>
      </c>
      <c r="J24" s="113">
        <v>0</v>
      </c>
      <c r="K24" s="15">
        <v>66.0862222222222</v>
      </c>
      <c r="L24" s="15">
        <v>49.5646666666667</v>
      </c>
      <c r="M24" s="15">
        <v>70</v>
      </c>
      <c r="N24" s="15">
        <v>0</v>
      </c>
      <c r="O24" s="112">
        <v>0</v>
      </c>
      <c r="P24" s="15">
        <v>70</v>
      </c>
      <c r="Q24" s="15">
        <v>7</v>
      </c>
      <c r="R24" s="114">
        <f t="shared" si="2"/>
        <v>66.6074393939394</v>
      </c>
      <c r="S24" s="82">
        <f t="shared" si="3"/>
        <v>22</v>
      </c>
      <c r="T24" s="15">
        <v>0</v>
      </c>
      <c r="U24" s="15">
        <v>0.75</v>
      </c>
      <c r="V24" s="15">
        <v>16</v>
      </c>
    </row>
    <row r="25" spans="1:22">
      <c r="A25" s="15">
        <v>2025210639</v>
      </c>
      <c r="B25" s="15" t="s">
        <v>139</v>
      </c>
      <c r="C25" s="15">
        <v>67.0345454545454</v>
      </c>
      <c r="D25" s="15">
        <v>5.5</v>
      </c>
      <c r="E25" s="112">
        <v>0</v>
      </c>
      <c r="F25" s="15">
        <v>72.5345454545454</v>
      </c>
      <c r="G25" s="15">
        <v>10.8801818181818</v>
      </c>
      <c r="H25" s="15">
        <v>64.1090909090909</v>
      </c>
      <c r="I25" s="15">
        <v>0</v>
      </c>
      <c r="J25" s="113">
        <v>0</v>
      </c>
      <c r="K25" s="15">
        <v>64.1090909090909</v>
      </c>
      <c r="L25" s="15">
        <v>48.0818181818182</v>
      </c>
      <c r="M25" s="15">
        <v>70</v>
      </c>
      <c r="N25" s="15">
        <v>0</v>
      </c>
      <c r="O25" s="112">
        <v>0</v>
      </c>
      <c r="P25" s="15">
        <v>70</v>
      </c>
      <c r="Q25" s="15">
        <v>7</v>
      </c>
      <c r="R25" s="114">
        <f t="shared" si="2"/>
        <v>65.962</v>
      </c>
      <c r="S25" s="82">
        <f t="shared" ref="S25:S34" si="4">RANK(R25,$R$3:$R$34,0)</f>
        <v>23</v>
      </c>
      <c r="T25" s="15">
        <v>0</v>
      </c>
      <c r="U25" s="15">
        <v>1</v>
      </c>
      <c r="V25" s="15">
        <v>25</v>
      </c>
    </row>
    <row r="26" spans="1:22">
      <c r="A26" s="15">
        <v>2025210509</v>
      </c>
      <c r="B26" s="15" t="s">
        <v>140</v>
      </c>
      <c r="C26" s="15">
        <v>67.8809090909091</v>
      </c>
      <c r="D26" s="15">
        <v>0</v>
      </c>
      <c r="E26" s="112">
        <v>0</v>
      </c>
      <c r="F26" s="15">
        <v>67.8809090909091</v>
      </c>
      <c r="G26" s="15">
        <v>10.1821363636364</v>
      </c>
      <c r="H26" s="15">
        <v>63.6986666666666</v>
      </c>
      <c r="I26" s="15">
        <v>0</v>
      </c>
      <c r="J26" s="113">
        <v>0</v>
      </c>
      <c r="K26" s="15">
        <v>64.6986666666666</v>
      </c>
      <c r="L26" s="15">
        <v>48.5239999999999</v>
      </c>
      <c r="M26" s="15">
        <v>70</v>
      </c>
      <c r="N26" s="15">
        <v>0</v>
      </c>
      <c r="O26" s="112">
        <v>0</v>
      </c>
      <c r="P26" s="15">
        <v>70</v>
      </c>
      <c r="Q26" s="15">
        <v>7</v>
      </c>
      <c r="R26" s="114">
        <f t="shared" ref="R26:R34" si="5">G26+L26+Q26</f>
        <v>65.7061363636363</v>
      </c>
      <c r="S26" s="82">
        <f t="shared" si="4"/>
        <v>24</v>
      </c>
      <c r="T26" s="15">
        <v>453</v>
      </c>
      <c r="U26" s="15">
        <v>0.888888888888889</v>
      </c>
      <c r="V26" s="15">
        <v>26</v>
      </c>
    </row>
    <row r="27" spans="1:22">
      <c r="A27" s="15">
        <v>2025210563</v>
      </c>
      <c r="B27" s="15" t="s">
        <v>141</v>
      </c>
      <c r="C27" s="15">
        <v>67.9190909090909</v>
      </c>
      <c r="D27" s="15">
        <v>0</v>
      </c>
      <c r="E27" s="112">
        <v>0</v>
      </c>
      <c r="F27" s="15">
        <v>67.9190909090909</v>
      </c>
      <c r="G27" s="15">
        <v>10.1878636363636</v>
      </c>
      <c r="H27" s="15">
        <v>63.452</v>
      </c>
      <c r="I27" s="15">
        <v>0</v>
      </c>
      <c r="J27" s="113">
        <v>0</v>
      </c>
      <c r="K27" s="15">
        <v>64.452</v>
      </c>
      <c r="L27" s="15">
        <v>48.339</v>
      </c>
      <c r="M27" s="15">
        <v>70</v>
      </c>
      <c r="N27" s="15">
        <v>0</v>
      </c>
      <c r="O27" s="112">
        <v>0</v>
      </c>
      <c r="P27" s="15">
        <v>70</v>
      </c>
      <c r="Q27" s="15">
        <v>7</v>
      </c>
      <c r="R27" s="114">
        <f t="shared" si="5"/>
        <v>65.5268636363636</v>
      </c>
      <c r="S27" s="82">
        <f t="shared" si="4"/>
        <v>25</v>
      </c>
      <c r="T27" s="15">
        <v>475</v>
      </c>
      <c r="U27" s="15">
        <v>0.777777777777778</v>
      </c>
      <c r="V27" s="15">
        <v>27</v>
      </c>
    </row>
    <row r="28" spans="1:22">
      <c r="A28" s="15">
        <v>2025210642</v>
      </c>
      <c r="B28" s="15" t="s">
        <v>142</v>
      </c>
      <c r="C28" s="15">
        <v>66.9335483870968</v>
      </c>
      <c r="D28" s="15">
        <v>0</v>
      </c>
      <c r="E28" s="112">
        <v>0</v>
      </c>
      <c r="F28" s="15">
        <v>66.9335483870968</v>
      </c>
      <c r="G28" s="15">
        <v>10.0400322580645</v>
      </c>
      <c r="H28" s="15">
        <v>64.4657777777778</v>
      </c>
      <c r="I28" s="15">
        <v>0</v>
      </c>
      <c r="J28" s="113">
        <v>0</v>
      </c>
      <c r="K28" s="15">
        <v>64.4657777777778</v>
      </c>
      <c r="L28" s="15">
        <v>48.3493333333333</v>
      </c>
      <c r="M28" s="15">
        <v>70</v>
      </c>
      <c r="N28" s="15">
        <v>0</v>
      </c>
      <c r="O28" s="112">
        <v>0</v>
      </c>
      <c r="P28" s="15">
        <v>70</v>
      </c>
      <c r="Q28" s="15">
        <v>7</v>
      </c>
      <c r="R28" s="114">
        <f t="shared" si="5"/>
        <v>65.3893655913978</v>
      </c>
      <c r="S28" s="82">
        <f t="shared" si="4"/>
        <v>26</v>
      </c>
      <c r="T28" s="15">
        <v>0</v>
      </c>
      <c r="U28" s="15">
        <v>0.333333333333333</v>
      </c>
      <c r="V28" s="15">
        <v>22</v>
      </c>
    </row>
    <row r="29" spans="1:22">
      <c r="A29" s="15">
        <v>2025210549</v>
      </c>
      <c r="B29" s="15" t="s">
        <v>143</v>
      </c>
      <c r="C29" s="15">
        <v>67.8872727272727</v>
      </c>
      <c r="D29" s="15">
        <v>0</v>
      </c>
      <c r="E29" s="112">
        <v>0</v>
      </c>
      <c r="F29" s="15">
        <v>67.8872727272727</v>
      </c>
      <c r="G29" s="15">
        <v>10.1830909090909</v>
      </c>
      <c r="H29" s="15">
        <v>63.252</v>
      </c>
      <c r="I29" s="15">
        <v>0</v>
      </c>
      <c r="J29" s="113">
        <v>0</v>
      </c>
      <c r="K29" s="15">
        <v>64.252</v>
      </c>
      <c r="L29" s="15">
        <v>48.189</v>
      </c>
      <c r="M29" s="15">
        <v>70</v>
      </c>
      <c r="N29" s="15">
        <v>0</v>
      </c>
      <c r="O29" s="112">
        <v>0</v>
      </c>
      <c r="P29" s="15">
        <v>70</v>
      </c>
      <c r="Q29" s="15">
        <v>7</v>
      </c>
      <c r="R29" s="114">
        <f t="shared" si="5"/>
        <v>65.3720909090909</v>
      </c>
      <c r="S29" s="82">
        <f t="shared" si="4"/>
        <v>27</v>
      </c>
      <c r="T29" s="15">
        <v>462</v>
      </c>
      <c r="U29" s="15">
        <v>0.7</v>
      </c>
      <c r="V29" s="15">
        <v>29</v>
      </c>
    </row>
    <row r="30" spans="1:22">
      <c r="A30" s="15">
        <v>2025210638</v>
      </c>
      <c r="B30" s="15" t="s">
        <v>144</v>
      </c>
      <c r="C30" s="15">
        <v>66.9390909090909</v>
      </c>
      <c r="D30" s="15">
        <v>0</v>
      </c>
      <c r="E30" s="112">
        <v>0</v>
      </c>
      <c r="F30" s="15">
        <v>66.9390909090909</v>
      </c>
      <c r="G30" s="15">
        <v>10.0408636363636</v>
      </c>
      <c r="H30" s="15">
        <v>64.3527272727273</v>
      </c>
      <c r="I30" s="15">
        <v>0</v>
      </c>
      <c r="J30" s="113">
        <v>0</v>
      </c>
      <c r="K30" s="15">
        <v>64.3527272727273</v>
      </c>
      <c r="L30" s="15">
        <v>48.2645454545455</v>
      </c>
      <c r="M30" s="15">
        <v>70</v>
      </c>
      <c r="N30" s="15">
        <v>0</v>
      </c>
      <c r="O30" s="112">
        <v>0</v>
      </c>
      <c r="P30" s="15">
        <v>70</v>
      </c>
      <c r="Q30" s="15">
        <v>7</v>
      </c>
      <c r="R30" s="114">
        <f t="shared" si="5"/>
        <v>65.3054090909091</v>
      </c>
      <c r="S30" s="82">
        <f t="shared" si="4"/>
        <v>28</v>
      </c>
      <c r="T30" s="15">
        <v>0</v>
      </c>
      <c r="U30" s="15">
        <v>0.666666666666667</v>
      </c>
      <c r="V30" s="15">
        <v>23</v>
      </c>
    </row>
    <row r="31" spans="1:22">
      <c r="A31" s="15">
        <v>2025210508</v>
      </c>
      <c r="B31" s="15" t="s">
        <v>145</v>
      </c>
      <c r="C31" s="15">
        <v>66.9009090909091</v>
      </c>
      <c r="D31" s="15">
        <v>3</v>
      </c>
      <c r="E31" s="112">
        <v>0</v>
      </c>
      <c r="F31" s="15">
        <v>69.9009090909091</v>
      </c>
      <c r="G31" s="15">
        <v>10.4851363636364</v>
      </c>
      <c r="H31" s="15">
        <v>63.1024</v>
      </c>
      <c r="I31" s="15">
        <v>0</v>
      </c>
      <c r="J31" s="113">
        <v>0</v>
      </c>
      <c r="K31" s="15">
        <v>63.1024</v>
      </c>
      <c r="L31" s="15">
        <v>47.3268</v>
      </c>
      <c r="M31" s="15">
        <v>70</v>
      </c>
      <c r="N31" s="15">
        <v>0</v>
      </c>
      <c r="O31" s="112">
        <v>0</v>
      </c>
      <c r="P31" s="15">
        <v>70</v>
      </c>
      <c r="Q31" s="15">
        <v>7</v>
      </c>
      <c r="R31" s="114">
        <f t="shared" si="5"/>
        <v>64.8119363636364</v>
      </c>
      <c r="S31" s="82">
        <f t="shared" si="4"/>
        <v>29</v>
      </c>
      <c r="T31" s="15">
        <v>0</v>
      </c>
      <c r="U31" s="15">
        <v>0.555555555555556</v>
      </c>
      <c r="V31" s="15">
        <v>30</v>
      </c>
    </row>
    <row r="32" spans="1:22">
      <c r="A32" s="15">
        <v>2025210535</v>
      </c>
      <c r="B32" s="15" t="s">
        <v>146</v>
      </c>
      <c r="C32" s="15">
        <v>66.92</v>
      </c>
      <c r="D32" s="15">
        <v>0</v>
      </c>
      <c r="E32" s="112">
        <v>0</v>
      </c>
      <c r="F32" s="15">
        <v>66.92</v>
      </c>
      <c r="G32" s="15">
        <v>10.038</v>
      </c>
      <c r="H32" s="15">
        <v>63.3102222222222</v>
      </c>
      <c r="I32" s="15">
        <v>0</v>
      </c>
      <c r="J32" s="113">
        <v>0</v>
      </c>
      <c r="K32" s="15">
        <v>63.3102222222222</v>
      </c>
      <c r="L32" s="15">
        <v>47.4826666666667</v>
      </c>
      <c r="M32" s="15">
        <v>70</v>
      </c>
      <c r="N32" s="15">
        <v>0</v>
      </c>
      <c r="O32" s="112">
        <v>0</v>
      </c>
      <c r="P32" s="15">
        <v>70</v>
      </c>
      <c r="Q32" s="15">
        <v>7</v>
      </c>
      <c r="R32" s="114">
        <f t="shared" si="5"/>
        <v>64.5206666666667</v>
      </c>
      <c r="S32" s="82">
        <f t="shared" si="4"/>
        <v>30</v>
      </c>
      <c r="T32" s="15">
        <v>0</v>
      </c>
      <c r="U32" s="15">
        <v>0.727272727272727</v>
      </c>
      <c r="V32" s="15">
        <v>28</v>
      </c>
    </row>
    <row r="33" spans="1:22">
      <c r="A33" s="15">
        <v>2025210512</v>
      </c>
      <c r="B33" s="15" t="s">
        <v>147</v>
      </c>
      <c r="C33" s="15">
        <v>66.7354545454545</v>
      </c>
      <c r="D33" s="15">
        <v>0</v>
      </c>
      <c r="E33" s="112">
        <v>0</v>
      </c>
      <c r="F33" s="15">
        <v>66.7354545454545</v>
      </c>
      <c r="G33" s="15">
        <v>10.0103181818182</v>
      </c>
      <c r="H33" s="15">
        <v>62.2977777777778</v>
      </c>
      <c r="I33" s="15">
        <v>0</v>
      </c>
      <c r="J33" s="113">
        <v>0</v>
      </c>
      <c r="K33" s="15">
        <v>62.2977777777778</v>
      </c>
      <c r="L33" s="15">
        <v>46.7233333333334</v>
      </c>
      <c r="M33" s="15">
        <v>70</v>
      </c>
      <c r="N33" s="15">
        <v>0</v>
      </c>
      <c r="O33" s="112">
        <v>0</v>
      </c>
      <c r="P33" s="15">
        <v>70</v>
      </c>
      <c r="Q33" s="15">
        <v>7</v>
      </c>
      <c r="R33" s="114">
        <f t="shared" si="5"/>
        <v>63.7336515151516</v>
      </c>
      <c r="S33" s="82">
        <f t="shared" si="4"/>
        <v>31</v>
      </c>
      <c r="T33" s="15">
        <v>0</v>
      </c>
      <c r="U33" s="15">
        <v>0.818181818181818</v>
      </c>
      <c r="V33" s="15">
        <v>31</v>
      </c>
    </row>
    <row r="34" spans="1:22">
      <c r="A34" s="15">
        <v>2025210511</v>
      </c>
      <c r="B34" s="15" t="s">
        <v>148</v>
      </c>
      <c r="C34" s="15">
        <v>66.7736363636364</v>
      </c>
      <c r="D34" s="15">
        <v>0</v>
      </c>
      <c r="E34" s="112">
        <v>0</v>
      </c>
      <c r="F34" s="15">
        <v>66.7736363636364</v>
      </c>
      <c r="G34" s="15">
        <v>10.0160454545455</v>
      </c>
      <c r="H34" s="15">
        <v>60.9733333333334</v>
      </c>
      <c r="I34" s="15">
        <v>0</v>
      </c>
      <c r="J34" s="113">
        <v>0</v>
      </c>
      <c r="K34" s="15">
        <v>60.9733333333334</v>
      </c>
      <c r="L34" s="15">
        <v>45.73</v>
      </c>
      <c r="M34" s="15">
        <v>70</v>
      </c>
      <c r="N34" s="15">
        <v>0</v>
      </c>
      <c r="O34" s="112">
        <v>0</v>
      </c>
      <c r="P34" s="15">
        <v>70</v>
      </c>
      <c r="Q34" s="15">
        <v>7</v>
      </c>
      <c r="R34" s="114">
        <f t="shared" si="5"/>
        <v>62.7460454545455</v>
      </c>
      <c r="S34" s="82">
        <f t="shared" si="4"/>
        <v>32</v>
      </c>
      <c r="T34" s="15">
        <v>0</v>
      </c>
      <c r="U34" s="15">
        <v>0.916666666666667</v>
      </c>
      <c r="V34" s="15">
        <v>32</v>
      </c>
    </row>
  </sheetData>
  <mergeCells count="10">
    <mergeCell ref="C1:G1"/>
    <mergeCell ref="H1:L1"/>
    <mergeCell ref="M1:Q1"/>
    <mergeCell ref="A1:A2"/>
    <mergeCell ref="B1:B2"/>
    <mergeCell ref="R1:R2"/>
    <mergeCell ref="S1:S2"/>
    <mergeCell ref="T1:T2"/>
    <mergeCell ref="U1:U2"/>
    <mergeCell ref="V1:V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selection activeCell="B33" sqref="B33"/>
    </sheetView>
  </sheetViews>
  <sheetFormatPr defaultColWidth="9" defaultRowHeight="14.4"/>
  <cols>
    <col min="1" max="1" width="10.9074074074074" customWidth="1"/>
  </cols>
  <sheetData>
    <row r="1" ht="17.4" spans="1:22">
      <c r="A1" s="79" t="s">
        <v>149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ht="17.4" spans="1:22">
      <c r="A2" s="4" t="s">
        <v>7</v>
      </c>
      <c r="B2" s="4" t="s">
        <v>8</v>
      </c>
      <c r="C2" s="80" t="s">
        <v>9</v>
      </c>
      <c r="D2" s="81"/>
      <c r="E2" s="81"/>
      <c r="F2" s="82"/>
      <c r="G2" s="81"/>
      <c r="H2" s="80" t="s">
        <v>10</v>
      </c>
      <c r="I2" s="81"/>
      <c r="J2" s="81"/>
      <c r="K2" s="81"/>
      <c r="L2" s="81"/>
      <c r="M2" s="80" t="s">
        <v>11</v>
      </c>
      <c r="N2" s="82"/>
      <c r="O2" s="81"/>
      <c r="P2" s="82"/>
      <c r="Q2" s="81"/>
      <c r="R2" s="4" t="s">
        <v>12</v>
      </c>
      <c r="S2" s="4" t="s">
        <v>13</v>
      </c>
      <c r="T2" s="83" t="s">
        <v>72</v>
      </c>
      <c r="U2" s="84" t="s">
        <v>15</v>
      </c>
      <c r="V2" s="15" t="s">
        <v>150</v>
      </c>
    </row>
    <row r="3" ht="24" spans="1:22">
      <c r="A3" s="81"/>
      <c r="B3" s="81"/>
      <c r="C3" s="85" t="s">
        <v>0</v>
      </c>
      <c r="D3" s="85" t="s">
        <v>1</v>
      </c>
      <c r="E3" s="86" t="s">
        <v>2</v>
      </c>
      <c r="F3" s="85" t="s">
        <v>3</v>
      </c>
      <c r="G3" s="85" t="s">
        <v>4</v>
      </c>
      <c r="H3" s="85" t="s">
        <v>5</v>
      </c>
      <c r="I3" s="85" t="s">
        <v>1</v>
      </c>
      <c r="J3" s="85" t="s">
        <v>2</v>
      </c>
      <c r="K3" s="85" t="s">
        <v>3</v>
      </c>
      <c r="L3" s="85" t="s">
        <v>4</v>
      </c>
      <c r="M3" s="85" t="s">
        <v>6</v>
      </c>
      <c r="N3" s="85" t="s">
        <v>1</v>
      </c>
      <c r="O3" s="85" t="s">
        <v>2</v>
      </c>
      <c r="P3" s="85" t="s">
        <v>3</v>
      </c>
      <c r="Q3" s="85" t="s">
        <v>4</v>
      </c>
      <c r="R3" s="81"/>
      <c r="S3" s="81"/>
      <c r="T3" s="87"/>
      <c r="U3" s="88"/>
      <c r="V3" s="15"/>
    </row>
    <row r="4" spans="1:22">
      <c r="A4" s="100">
        <v>2025210675</v>
      </c>
      <c r="B4" s="101" t="s">
        <v>151</v>
      </c>
      <c r="C4" s="102">
        <v>97.1633333333333</v>
      </c>
      <c r="D4" s="100">
        <v>5.4</v>
      </c>
      <c r="E4" s="15">
        <v>0</v>
      </c>
      <c r="F4" s="103">
        <v>73.4143333333333</v>
      </c>
      <c r="G4" s="103">
        <v>11.01215</v>
      </c>
      <c r="H4" s="103">
        <v>88.9</v>
      </c>
      <c r="I4" s="100">
        <v>1</v>
      </c>
      <c r="J4" s="15">
        <v>0</v>
      </c>
      <c r="K4" s="104">
        <f t="shared" ref="K4:K28" si="0">H4*0.8+I4</f>
        <v>72.12</v>
      </c>
      <c r="L4" s="104">
        <f t="shared" ref="L4:L30" si="1">K4*0.75</f>
        <v>54.09</v>
      </c>
      <c r="M4" s="100">
        <v>70</v>
      </c>
      <c r="N4" s="100">
        <v>13.6</v>
      </c>
      <c r="O4" s="15">
        <v>0</v>
      </c>
      <c r="P4" s="100">
        <v>83.6</v>
      </c>
      <c r="Q4" s="15">
        <f t="shared" ref="Q4:Q30" si="2">P4*0.1</f>
        <v>8.36</v>
      </c>
      <c r="R4" s="103">
        <v>73.46215</v>
      </c>
      <c r="S4" s="105">
        <f t="shared" ref="S4:S30" si="3">RANK(R4,R:R)</f>
        <v>1</v>
      </c>
      <c r="T4" s="106">
        <v>426</v>
      </c>
      <c r="U4" s="103">
        <v>0.8</v>
      </c>
      <c r="V4" s="107"/>
    </row>
    <row r="5" spans="1:22">
      <c r="A5" s="100">
        <v>2025210660</v>
      </c>
      <c r="B5" s="101" t="s">
        <v>152</v>
      </c>
      <c r="C5" s="102">
        <v>95.6533333333333</v>
      </c>
      <c r="D5" s="100">
        <v>4.8</v>
      </c>
      <c r="E5" s="15">
        <v>0</v>
      </c>
      <c r="F5" s="103">
        <v>71.7573333333333</v>
      </c>
      <c r="G5" s="103">
        <v>10.7636</v>
      </c>
      <c r="H5" s="103">
        <v>88.89</v>
      </c>
      <c r="I5" s="100">
        <v>0</v>
      </c>
      <c r="J5" s="15">
        <v>0</v>
      </c>
      <c r="K5" s="104">
        <f t="shared" si="0"/>
        <v>71.112</v>
      </c>
      <c r="L5" s="104">
        <f t="shared" si="1"/>
        <v>53.334</v>
      </c>
      <c r="M5" s="100">
        <v>70</v>
      </c>
      <c r="N5" s="100">
        <v>6</v>
      </c>
      <c r="O5" s="15">
        <v>0</v>
      </c>
      <c r="P5" s="100">
        <v>76</v>
      </c>
      <c r="Q5" s="15">
        <f t="shared" si="2"/>
        <v>7.6</v>
      </c>
      <c r="R5" s="103">
        <v>71.6976</v>
      </c>
      <c r="S5" s="105">
        <f t="shared" si="3"/>
        <v>2</v>
      </c>
      <c r="T5" s="106">
        <v>0</v>
      </c>
      <c r="U5" s="103">
        <v>0.9</v>
      </c>
      <c r="V5" s="108"/>
    </row>
    <row r="6" spans="1:22">
      <c r="A6" s="100">
        <v>2025210644</v>
      </c>
      <c r="B6" s="101" t="s">
        <v>153</v>
      </c>
      <c r="C6" s="102">
        <v>97.04</v>
      </c>
      <c r="D6" s="100">
        <v>0.3</v>
      </c>
      <c r="E6" s="15">
        <v>0</v>
      </c>
      <c r="F6" s="103">
        <v>68.228</v>
      </c>
      <c r="G6" s="103">
        <v>10.2342</v>
      </c>
      <c r="H6" s="103">
        <v>88.34</v>
      </c>
      <c r="I6" s="93">
        <v>1</v>
      </c>
      <c r="J6" s="15">
        <v>0</v>
      </c>
      <c r="K6" s="104">
        <f t="shared" si="0"/>
        <v>71.672</v>
      </c>
      <c r="L6" s="104">
        <f t="shared" si="1"/>
        <v>53.754</v>
      </c>
      <c r="M6" s="100">
        <v>70</v>
      </c>
      <c r="N6" s="100">
        <v>0</v>
      </c>
      <c r="O6" s="15">
        <v>0</v>
      </c>
      <c r="P6" s="100">
        <v>70</v>
      </c>
      <c r="Q6" s="15">
        <f t="shared" si="2"/>
        <v>7</v>
      </c>
      <c r="R6" s="103">
        <v>70.9882</v>
      </c>
      <c r="S6" s="105">
        <f t="shared" si="3"/>
        <v>3</v>
      </c>
      <c r="T6" s="109">
        <v>435</v>
      </c>
      <c r="U6" s="103">
        <v>1</v>
      </c>
      <c r="V6" s="108"/>
    </row>
    <row r="7" spans="1:22">
      <c r="A7" s="100">
        <v>2025210677</v>
      </c>
      <c r="B7" s="101" t="s">
        <v>154</v>
      </c>
      <c r="C7" s="102">
        <v>97.2233333333333</v>
      </c>
      <c r="D7" s="100">
        <v>6.9</v>
      </c>
      <c r="E7" s="15">
        <v>0</v>
      </c>
      <c r="F7" s="103">
        <v>74.9563333333333</v>
      </c>
      <c r="G7" s="103">
        <v>11.24345</v>
      </c>
      <c r="H7" s="103">
        <v>83.74</v>
      </c>
      <c r="I7" s="93">
        <v>1</v>
      </c>
      <c r="J7" s="15">
        <v>0</v>
      </c>
      <c r="K7" s="104">
        <f t="shared" si="0"/>
        <v>67.992</v>
      </c>
      <c r="L7" s="104">
        <f t="shared" si="1"/>
        <v>50.994</v>
      </c>
      <c r="M7" s="100">
        <v>70</v>
      </c>
      <c r="N7" s="100">
        <v>12</v>
      </c>
      <c r="O7" s="15">
        <v>0</v>
      </c>
      <c r="P7" s="100">
        <v>82</v>
      </c>
      <c r="Q7" s="15">
        <f t="shared" si="2"/>
        <v>8.2</v>
      </c>
      <c r="R7" s="103">
        <v>70.43745</v>
      </c>
      <c r="S7" s="105">
        <f t="shared" si="3"/>
        <v>4</v>
      </c>
      <c r="T7" s="109">
        <v>431</v>
      </c>
      <c r="U7" s="103">
        <v>0.78</v>
      </c>
      <c r="V7" s="108"/>
    </row>
    <row r="8" spans="1:22">
      <c r="A8" s="100">
        <v>2025210643</v>
      </c>
      <c r="B8" s="101" t="s">
        <v>155</v>
      </c>
      <c r="C8" s="102">
        <v>97.0633333333333</v>
      </c>
      <c r="D8" s="100">
        <v>3</v>
      </c>
      <c r="E8" s="15">
        <v>0</v>
      </c>
      <c r="F8" s="103">
        <v>70.9443333333333</v>
      </c>
      <c r="G8" s="103">
        <v>10.64165</v>
      </c>
      <c r="H8" s="103">
        <v>85.26</v>
      </c>
      <c r="I8" s="100">
        <v>1</v>
      </c>
      <c r="J8" s="15">
        <v>0</v>
      </c>
      <c r="K8" s="104">
        <f t="shared" si="0"/>
        <v>69.208</v>
      </c>
      <c r="L8" s="104">
        <f t="shared" si="1"/>
        <v>51.906</v>
      </c>
      <c r="M8" s="100">
        <v>70</v>
      </c>
      <c r="N8" s="100">
        <v>8</v>
      </c>
      <c r="O8" s="15">
        <v>0</v>
      </c>
      <c r="P8" s="100">
        <v>78</v>
      </c>
      <c r="Q8" s="15">
        <f t="shared" si="2"/>
        <v>7.8</v>
      </c>
      <c r="R8" s="103">
        <v>70.34765</v>
      </c>
      <c r="S8" s="105">
        <f t="shared" si="3"/>
        <v>5</v>
      </c>
      <c r="T8" s="106">
        <v>439</v>
      </c>
      <c r="U8" s="103">
        <v>1</v>
      </c>
      <c r="V8" s="108"/>
    </row>
    <row r="9" spans="1:22">
      <c r="A9" s="100">
        <v>2025210647</v>
      </c>
      <c r="B9" s="110" t="s">
        <v>156</v>
      </c>
      <c r="C9" s="102">
        <v>97.31</v>
      </c>
      <c r="D9" s="100">
        <v>4.6</v>
      </c>
      <c r="E9" s="15">
        <v>0</v>
      </c>
      <c r="F9" s="103">
        <v>72.717</v>
      </c>
      <c r="G9" s="103">
        <v>10.90755</v>
      </c>
      <c r="H9" s="103">
        <v>86.08</v>
      </c>
      <c r="I9" s="100">
        <v>1</v>
      </c>
      <c r="J9" s="15">
        <v>0</v>
      </c>
      <c r="K9" s="104">
        <f t="shared" si="0"/>
        <v>69.864</v>
      </c>
      <c r="L9" s="104">
        <f t="shared" si="1"/>
        <v>52.398</v>
      </c>
      <c r="M9" s="100">
        <v>70</v>
      </c>
      <c r="N9" s="100">
        <v>0</v>
      </c>
      <c r="O9" s="15">
        <v>0</v>
      </c>
      <c r="P9" s="100">
        <v>70</v>
      </c>
      <c r="Q9" s="15">
        <f t="shared" si="2"/>
        <v>7</v>
      </c>
      <c r="R9" s="103">
        <v>70.30555</v>
      </c>
      <c r="S9" s="105">
        <f t="shared" si="3"/>
        <v>6</v>
      </c>
      <c r="T9" s="106">
        <v>457</v>
      </c>
      <c r="U9" s="103">
        <v>1</v>
      </c>
      <c r="V9" s="108"/>
    </row>
    <row r="10" spans="1:22">
      <c r="A10" s="100">
        <v>2025210680</v>
      </c>
      <c r="B10" s="110" t="s">
        <v>157</v>
      </c>
      <c r="C10" s="102">
        <v>97.0966666666667</v>
      </c>
      <c r="D10" s="100">
        <v>0</v>
      </c>
      <c r="E10" s="15">
        <v>0</v>
      </c>
      <c r="F10" s="103">
        <v>67.9676666666667</v>
      </c>
      <c r="G10" s="103">
        <v>10.19515</v>
      </c>
      <c r="H10" s="103">
        <v>87.11</v>
      </c>
      <c r="I10" s="100">
        <v>1</v>
      </c>
      <c r="J10" s="15">
        <v>0</v>
      </c>
      <c r="K10" s="104">
        <f t="shared" si="0"/>
        <v>70.688</v>
      </c>
      <c r="L10" s="104">
        <f t="shared" si="1"/>
        <v>53.016</v>
      </c>
      <c r="M10" s="100">
        <v>70</v>
      </c>
      <c r="N10" s="100">
        <v>0</v>
      </c>
      <c r="O10" s="15">
        <v>0</v>
      </c>
      <c r="P10" s="100">
        <v>70</v>
      </c>
      <c r="Q10" s="15">
        <f t="shared" si="2"/>
        <v>7</v>
      </c>
      <c r="R10" s="103">
        <v>70.21115</v>
      </c>
      <c r="S10" s="105">
        <f t="shared" si="3"/>
        <v>7</v>
      </c>
      <c r="T10" s="106">
        <v>469</v>
      </c>
      <c r="U10" s="103">
        <v>0.78</v>
      </c>
      <c r="V10" s="108"/>
    </row>
    <row r="11" spans="1:22">
      <c r="A11" s="100">
        <v>2025210661</v>
      </c>
      <c r="B11" s="101" t="s">
        <v>158</v>
      </c>
      <c r="C11" s="102">
        <v>97.86</v>
      </c>
      <c r="D11" s="100">
        <v>7.9</v>
      </c>
      <c r="E11" s="15">
        <v>0</v>
      </c>
      <c r="F11" s="103">
        <v>76.47</v>
      </c>
      <c r="G11" s="103">
        <v>11.47</v>
      </c>
      <c r="H11" s="103">
        <v>83.37</v>
      </c>
      <c r="I11" s="93">
        <v>1</v>
      </c>
      <c r="J11" s="15">
        <v>0</v>
      </c>
      <c r="K11" s="104">
        <f t="shared" si="0"/>
        <v>67.696</v>
      </c>
      <c r="L11" s="104">
        <f t="shared" si="1"/>
        <v>50.772</v>
      </c>
      <c r="M11" s="100">
        <v>70</v>
      </c>
      <c r="N11" s="100">
        <v>9.2</v>
      </c>
      <c r="O11" s="15">
        <v>0</v>
      </c>
      <c r="P11" s="100">
        <v>79.2</v>
      </c>
      <c r="Q11" s="15">
        <f t="shared" si="2"/>
        <v>7.92</v>
      </c>
      <c r="R11" s="103">
        <v>70.162</v>
      </c>
      <c r="S11" s="105">
        <f t="shared" si="3"/>
        <v>8</v>
      </c>
      <c r="T11" s="109">
        <v>443</v>
      </c>
      <c r="U11" s="103">
        <v>0.78</v>
      </c>
      <c r="V11" s="108"/>
    </row>
    <row r="12" spans="1:22">
      <c r="A12" s="100">
        <v>2025210678</v>
      </c>
      <c r="B12" s="101" t="s">
        <v>159</v>
      </c>
      <c r="C12" s="102">
        <v>97.2833333333333</v>
      </c>
      <c r="D12" s="100">
        <v>0.3</v>
      </c>
      <c r="E12" s="15">
        <v>0</v>
      </c>
      <c r="F12" s="103">
        <v>68.3983333333333</v>
      </c>
      <c r="G12" s="103">
        <v>10.25975</v>
      </c>
      <c r="H12" s="103">
        <v>86.57</v>
      </c>
      <c r="I12" s="100">
        <v>1</v>
      </c>
      <c r="J12" s="15">
        <v>0</v>
      </c>
      <c r="K12" s="104">
        <f t="shared" si="0"/>
        <v>70.256</v>
      </c>
      <c r="L12" s="104">
        <f t="shared" si="1"/>
        <v>52.692</v>
      </c>
      <c r="M12" s="100">
        <v>70</v>
      </c>
      <c r="N12" s="100">
        <v>2</v>
      </c>
      <c r="O12" s="15">
        <v>0</v>
      </c>
      <c r="P12" s="100">
        <v>72</v>
      </c>
      <c r="Q12" s="15">
        <f t="shared" si="2"/>
        <v>7.2</v>
      </c>
      <c r="R12" s="103">
        <v>70.15175</v>
      </c>
      <c r="S12" s="105">
        <f t="shared" si="3"/>
        <v>9</v>
      </c>
      <c r="T12" s="106">
        <v>431</v>
      </c>
      <c r="U12" s="103">
        <v>0.8</v>
      </c>
      <c r="V12" s="108"/>
    </row>
    <row r="13" spans="1:22">
      <c r="A13" s="100">
        <v>2025210674</v>
      </c>
      <c r="B13" s="101" t="s">
        <v>160</v>
      </c>
      <c r="C13" s="102">
        <v>97.08</v>
      </c>
      <c r="D13" s="100">
        <v>3.1</v>
      </c>
      <c r="E13" s="15">
        <v>0</v>
      </c>
      <c r="F13" s="103">
        <v>71.056</v>
      </c>
      <c r="G13" s="103">
        <v>10.6584</v>
      </c>
      <c r="H13" s="103">
        <v>85.73</v>
      </c>
      <c r="I13" s="100">
        <v>1</v>
      </c>
      <c r="J13" s="15">
        <v>0</v>
      </c>
      <c r="K13" s="104">
        <f t="shared" si="0"/>
        <v>69.584</v>
      </c>
      <c r="L13" s="104">
        <f t="shared" si="1"/>
        <v>52.188</v>
      </c>
      <c r="M13" s="100">
        <v>70</v>
      </c>
      <c r="N13" s="100">
        <v>3</v>
      </c>
      <c r="O13" s="15">
        <v>0</v>
      </c>
      <c r="P13" s="100">
        <v>73</v>
      </c>
      <c r="Q13" s="15">
        <f t="shared" si="2"/>
        <v>7.3</v>
      </c>
      <c r="R13" s="103">
        <v>70.1464</v>
      </c>
      <c r="S13" s="105">
        <f t="shared" si="3"/>
        <v>10</v>
      </c>
      <c r="T13" s="106">
        <v>460</v>
      </c>
      <c r="U13" s="103">
        <v>0.78</v>
      </c>
      <c r="V13" s="108"/>
    </row>
    <row r="14" spans="1:22">
      <c r="A14" s="100">
        <v>2025210662</v>
      </c>
      <c r="B14" s="101" t="s">
        <v>161</v>
      </c>
      <c r="C14" s="102">
        <v>97.52</v>
      </c>
      <c r="D14" s="100">
        <v>7.7</v>
      </c>
      <c r="E14" s="15">
        <v>0</v>
      </c>
      <c r="F14" s="103">
        <v>75.964</v>
      </c>
      <c r="G14" s="103">
        <v>11.3946</v>
      </c>
      <c r="H14" s="103">
        <v>84.58</v>
      </c>
      <c r="I14" s="100">
        <v>1</v>
      </c>
      <c r="J14" s="15">
        <v>0</v>
      </c>
      <c r="K14" s="104">
        <f t="shared" si="0"/>
        <v>68.664</v>
      </c>
      <c r="L14" s="104">
        <f t="shared" si="1"/>
        <v>51.498</v>
      </c>
      <c r="M14" s="100">
        <v>70</v>
      </c>
      <c r="N14" s="100">
        <v>2</v>
      </c>
      <c r="O14" s="15">
        <v>0</v>
      </c>
      <c r="P14" s="100">
        <v>72</v>
      </c>
      <c r="Q14" s="15">
        <f t="shared" si="2"/>
        <v>7.2</v>
      </c>
      <c r="R14" s="103">
        <v>70.0926</v>
      </c>
      <c r="S14" s="105">
        <f t="shared" si="3"/>
        <v>11</v>
      </c>
      <c r="T14" s="106">
        <v>491</v>
      </c>
      <c r="U14" s="103">
        <v>0.78</v>
      </c>
      <c r="V14" s="108"/>
    </row>
    <row r="15" spans="1:22">
      <c r="A15" s="100">
        <v>2025210654</v>
      </c>
      <c r="B15" s="101" t="s">
        <v>162</v>
      </c>
      <c r="C15" s="102">
        <v>97.4366666666667</v>
      </c>
      <c r="D15" s="100">
        <v>0.3</v>
      </c>
      <c r="E15" s="15">
        <v>0</v>
      </c>
      <c r="F15" s="103">
        <v>68.5056666666667</v>
      </c>
      <c r="G15" s="103">
        <v>10.27585</v>
      </c>
      <c r="H15" s="103">
        <v>84.12</v>
      </c>
      <c r="I15" s="100">
        <v>1</v>
      </c>
      <c r="J15" s="15">
        <v>0</v>
      </c>
      <c r="K15" s="104">
        <f t="shared" si="0"/>
        <v>68.296</v>
      </c>
      <c r="L15" s="104">
        <f t="shared" si="1"/>
        <v>51.222</v>
      </c>
      <c r="M15" s="100">
        <v>70</v>
      </c>
      <c r="N15" s="100">
        <v>8</v>
      </c>
      <c r="O15" s="15">
        <v>0</v>
      </c>
      <c r="P15" s="100">
        <v>78</v>
      </c>
      <c r="Q15" s="15">
        <f t="shared" si="2"/>
        <v>7.8</v>
      </c>
      <c r="R15" s="103">
        <v>69.29785</v>
      </c>
      <c r="S15" s="105">
        <f t="shared" si="3"/>
        <v>12</v>
      </c>
      <c r="T15" s="106">
        <v>513</v>
      </c>
      <c r="U15" s="103">
        <v>0.78</v>
      </c>
      <c r="V15" s="108"/>
    </row>
    <row r="16" spans="1:22">
      <c r="A16" s="100">
        <v>2025210668</v>
      </c>
      <c r="B16" s="110" t="s">
        <v>163</v>
      </c>
      <c r="C16" s="102">
        <v>97.3566666666667</v>
      </c>
      <c r="D16" s="100">
        <v>4.9</v>
      </c>
      <c r="E16" s="15">
        <v>0</v>
      </c>
      <c r="F16" s="103">
        <v>73.0496666666667</v>
      </c>
      <c r="G16" s="103">
        <v>10.95745</v>
      </c>
      <c r="H16" s="103">
        <v>82.25</v>
      </c>
      <c r="I16" s="100">
        <v>1</v>
      </c>
      <c r="J16" s="15">
        <v>0</v>
      </c>
      <c r="K16" s="104">
        <f t="shared" si="0"/>
        <v>66.8</v>
      </c>
      <c r="L16" s="104">
        <f t="shared" si="1"/>
        <v>50.1</v>
      </c>
      <c r="M16" s="100">
        <v>70</v>
      </c>
      <c r="N16" s="100">
        <v>0</v>
      </c>
      <c r="O16" s="15">
        <v>0</v>
      </c>
      <c r="P16" s="100">
        <v>70</v>
      </c>
      <c r="Q16" s="15">
        <f t="shared" si="2"/>
        <v>7</v>
      </c>
      <c r="R16" s="103">
        <v>68.05745</v>
      </c>
      <c r="S16" s="105">
        <f t="shared" si="3"/>
        <v>13</v>
      </c>
      <c r="T16" s="106">
        <v>470</v>
      </c>
      <c r="U16" s="103">
        <v>0.78</v>
      </c>
      <c r="V16" s="108"/>
    </row>
    <row r="17" spans="1:22">
      <c r="A17" s="100">
        <v>2025210659</v>
      </c>
      <c r="B17" s="101" t="s">
        <v>164</v>
      </c>
      <c r="C17" s="102">
        <v>95.64</v>
      </c>
      <c r="D17" s="100">
        <v>5.5</v>
      </c>
      <c r="E17" s="15">
        <v>0</v>
      </c>
      <c r="F17" s="103">
        <v>72.448</v>
      </c>
      <c r="G17" s="103">
        <v>10.8672</v>
      </c>
      <c r="H17" s="103">
        <v>83.4</v>
      </c>
      <c r="I17" s="93">
        <v>0</v>
      </c>
      <c r="J17" s="15">
        <v>0</v>
      </c>
      <c r="K17" s="104">
        <f t="shared" si="0"/>
        <v>66.72</v>
      </c>
      <c r="L17" s="104">
        <f t="shared" si="1"/>
        <v>50.04</v>
      </c>
      <c r="M17" s="100">
        <v>70</v>
      </c>
      <c r="N17" s="100">
        <v>0</v>
      </c>
      <c r="O17" s="15">
        <v>0</v>
      </c>
      <c r="P17" s="100">
        <v>70</v>
      </c>
      <c r="Q17" s="15">
        <f t="shared" si="2"/>
        <v>7</v>
      </c>
      <c r="R17" s="103">
        <v>67.9072</v>
      </c>
      <c r="S17" s="105">
        <f t="shared" si="3"/>
        <v>14</v>
      </c>
      <c r="T17" s="109">
        <v>0</v>
      </c>
      <c r="U17" s="103">
        <v>0.6</v>
      </c>
      <c r="V17" s="108"/>
    </row>
    <row r="18" spans="1:22">
      <c r="A18" s="100">
        <v>2025210679</v>
      </c>
      <c r="B18" s="101" t="s">
        <v>165</v>
      </c>
      <c r="C18" s="102">
        <v>95.4066666666667</v>
      </c>
      <c r="D18" s="100">
        <v>0.3</v>
      </c>
      <c r="E18" s="15">
        <v>0</v>
      </c>
      <c r="F18" s="103">
        <v>67.0846666666667</v>
      </c>
      <c r="G18" s="103">
        <v>10.0627</v>
      </c>
      <c r="H18" s="103">
        <v>84.02</v>
      </c>
      <c r="I18" s="100">
        <v>0</v>
      </c>
      <c r="J18" s="15">
        <v>0</v>
      </c>
      <c r="K18" s="104">
        <f t="shared" si="0"/>
        <v>67.216</v>
      </c>
      <c r="L18" s="104">
        <f t="shared" si="1"/>
        <v>50.412</v>
      </c>
      <c r="M18" s="100">
        <v>70</v>
      </c>
      <c r="N18" s="100">
        <v>0</v>
      </c>
      <c r="O18" s="15">
        <v>0</v>
      </c>
      <c r="P18" s="100">
        <v>70</v>
      </c>
      <c r="Q18" s="15">
        <f t="shared" si="2"/>
        <v>7</v>
      </c>
      <c r="R18" s="103">
        <v>67.4747</v>
      </c>
      <c r="S18" s="105">
        <f t="shared" si="3"/>
        <v>15</v>
      </c>
      <c r="T18" s="106">
        <v>0</v>
      </c>
      <c r="U18" s="103">
        <v>0.8</v>
      </c>
      <c r="V18" s="108"/>
    </row>
    <row r="19" spans="1:22">
      <c r="A19" s="100">
        <v>2025210651</v>
      </c>
      <c r="B19" s="101" t="s">
        <v>166</v>
      </c>
      <c r="C19" s="102">
        <v>95.5666666666667</v>
      </c>
      <c r="D19" s="100">
        <v>0</v>
      </c>
      <c r="E19" s="15">
        <v>0</v>
      </c>
      <c r="F19" s="103">
        <v>66.8966666666667</v>
      </c>
      <c r="G19" s="103">
        <v>10.0345</v>
      </c>
      <c r="H19" s="103">
        <v>82.72</v>
      </c>
      <c r="I19" s="100">
        <v>1</v>
      </c>
      <c r="J19" s="15">
        <v>0</v>
      </c>
      <c r="K19" s="104">
        <f t="shared" si="0"/>
        <v>67.176</v>
      </c>
      <c r="L19" s="104">
        <f t="shared" si="1"/>
        <v>50.382</v>
      </c>
      <c r="M19" s="100">
        <v>70</v>
      </c>
      <c r="N19" s="100">
        <v>0</v>
      </c>
      <c r="O19" s="15">
        <v>0</v>
      </c>
      <c r="P19" s="100">
        <v>70</v>
      </c>
      <c r="Q19" s="15">
        <f t="shared" si="2"/>
        <v>7</v>
      </c>
      <c r="R19" s="103">
        <v>67.4165</v>
      </c>
      <c r="S19" s="105">
        <f t="shared" si="3"/>
        <v>16</v>
      </c>
      <c r="T19" s="106">
        <v>469</v>
      </c>
      <c r="U19" s="103">
        <v>1</v>
      </c>
      <c r="V19" s="108"/>
    </row>
    <row r="20" spans="1:22">
      <c r="A20" s="100">
        <v>2025210655</v>
      </c>
      <c r="B20" s="101" t="s">
        <v>167</v>
      </c>
      <c r="C20" s="102">
        <v>97.1733333333333</v>
      </c>
      <c r="D20" s="100">
        <v>0</v>
      </c>
      <c r="E20" s="15">
        <v>0</v>
      </c>
      <c r="F20" s="103">
        <v>68.0213333333333</v>
      </c>
      <c r="G20" s="103">
        <v>10.2032</v>
      </c>
      <c r="H20" s="103">
        <v>81.29</v>
      </c>
      <c r="I20" s="93">
        <v>1</v>
      </c>
      <c r="J20" s="15">
        <v>0</v>
      </c>
      <c r="K20" s="104">
        <f t="shared" si="0"/>
        <v>66.032</v>
      </c>
      <c r="L20" s="104">
        <f t="shared" si="1"/>
        <v>49.524</v>
      </c>
      <c r="M20" s="100">
        <v>70</v>
      </c>
      <c r="N20" s="100">
        <v>0</v>
      </c>
      <c r="O20" s="15">
        <v>0</v>
      </c>
      <c r="P20" s="100">
        <v>70</v>
      </c>
      <c r="Q20" s="15">
        <f t="shared" si="2"/>
        <v>7</v>
      </c>
      <c r="R20" s="103">
        <v>66.7272</v>
      </c>
      <c r="S20" s="105">
        <f t="shared" si="3"/>
        <v>17</v>
      </c>
      <c r="T20" s="109">
        <v>428</v>
      </c>
      <c r="U20" s="103">
        <v>0.78</v>
      </c>
      <c r="V20" s="108"/>
    </row>
    <row r="21" spans="1:22">
      <c r="A21" s="100">
        <v>2025210653</v>
      </c>
      <c r="B21" s="101" t="s">
        <v>168</v>
      </c>
      <c r="C21" s="102">
        <v>97.1233333333333</v>
      </c>
      <c r="D21" s="100">
        <v>0</v>
      </c>
      <c r="E21" s="15">
        <v>0</v>
      </c>
      <c r="F21" s="103">
        <v>67.9863333333333</v>
      </c>
      <c r="G21" s="103">
        <v>10.19795</v>
      </c>
      <c r="H21" s="103">
        <v>80.69</v>
      </c>
      <c r="I21" s="93">
        <v>1</v>
      </c>
      <c r="J21" s="15">
        <v>0</v>
      </c>
      <c r="K21" s="104">
        <f t="shared" si="0"/>
        <v>65.552</v>
      </c>
      <c r="L21" s="104">
        <f t="shared" si="1"/>
        <v>49.164</v>
      </c>
      <c r="M21" s="100">
        <v>70</v>
      </c>
      <c r="N21" s="100">
        <v>0</v>
      </c>
      <c r="O21" s="15">
        <v>0</v>
      </c>
      <c r="P21" s="100">
        <v>70</v>
      </c>
      <c r="Q21" s="15">
        <f t="shared" si="2"/>
        <v>7</v>
      </c>
      <c r="R21" s="103">
        <v>66.36195</v>
      </c>
      <c r="S21" s="105">
        <f t="shared" si="3"/>
        <v>18</v>
      </c>
      <c r="T21" s="109">
        <v>524</v>
      </c>
      <c r="U21" s="103">
        <v>0.44</v>
      </c>
      <c r="V21" s="108"/>
    </row>
    <row r="22" spans="1:22">
      <c r="A22" s="100">
        <v>2025210673</v>
      </c>
      <c r="B22" s="101" t="s">
        <v>169</v>
      </c>
      <c r="C22" s="102">
        <v>97.1033333333333</v>
      </c>
      <c r="D22" s="100">
        <v>0</v>
      </c>
      <c r="E22" s="15">
        <v>0</v>
      </c>
      <c r="F22" s="103">
        <v>67.9723333333333</v>
      </c>
      <c r="G22" s="103">
        <v>10.19585</v>
      </c>
      <c r="H22" s="103">
        <v>79.99</v>
      </c>
      <c r="I22" s="100">
        <v>1</v>
      </c>
      <c r="J22" s="15">
        <v>0</v>
      </c>
      <c r="K22" s="104">
        <f t="shared" si="0"/>
        <v>64.992</v>
      </c>
      <c r="L22" s="104">
        <f t="shared" si="1"/>
        <v>48.744</v>
      </c>
      <c r="M22" s="100">
        <v>70</v>
      </c>
      <c r="N22" s="100">
        <v>0</v>
      </c>
      <c r="O22" s="15">
        <v>0</v>
      </c>
      <c r="P22" s="100">
        <v>70</v>
      </c>
      <c r="Q22" s="15">
        <f t="shared" si="2"/>
        <v>7</v>
      </c>
      <c r="R22" s="103">
        <v>65.93985</v>
      </c>
      <c r="S22" s="105">
        <f t="shared" si="3"/>
        <v>19</v>
      </c>
      <c r="T22" s="106">
        <v>450</v>
      </c>
      <c r="U22" s="103">
        <v>0.67</v>
      </c>
      <c r="V22" s="108"/>
    </row>
    <row r="23" spans="1:22">
      <c r="A23" s="100">
        <v>2025210652</v>
      </c>
      <c r="B23" s="101" t="s">
        <v>170</v>
      </c>
      <c r="C23" s="102">
        <v>95.53</v>
      </c>
      <c r="D23" s="100">
        <v>3</v>
      </c>
      <c r="E23" s="15">
        <v>0</v>
      </c>
      <c r="F23" s="103">
        <v>69.871</v>
      </c>
      <c r="G23" s="103">
        <v>10.48065</v>
      </c>
      <c r="H23" s="103">
        <v>80.29</v>
      </c>
      <c r="I23" s="100">
        <v>0</v>
      </c>
      <c r="J23" s="15">
        <v>0</v>
      </c>
      <c r="K23" s="104">
        <f t="shared" si="0"/>
        <v>64.232</v>
      </c>
      <c r="L23" s="104">
        <f t="shared" si="1"/>
        <v>48.174</v>
      </c>
      <c r="M23" s="100">
        <v>70</v>
      </c>
      <c r="N23" s="100">
        <v>0</v>
      </c>
      <c r="O23" s="15">
        <v>0</v>
      </c>
      <c r="P23" s="100">
        <v>70</v>
      </c>
      <c r="Q23" s="15">
        <f t="shared" si="2"/>
        <v>7</v>
      </c>
      <c r="R23" s="103">
        <v>65.65465</v>
      </c>
      <c r="S23" s="105">
        <f t="shared" si="3"/>
        <v>20</v>
      </c>
      <c r="T23" s="106">
        <v>0</v>
      </c>
      <c r="U23" s="103">
        <v>0.75</v>
      </c>
      <c r="V23" s="108"/>
    </row>
    <row r="24" spans="1:22">
      <c r="A24" s="100">
        <v>2025210670</v>
      </c>
      <c r="B24" s="110" t="s">
        <v>171</v>
      </c>
      <c r="C24" s="102">
        <v>95.4833333333333</v>
      </c>
      <c r="D24" s="100">
        <v>0</v>
      </c>
      <c r="E24" s="15">
        <v>0</v>
      </c>
      <c r="F24" s="103">
        <v>66.8383333333333</v>
      </c>
      <c r="G24" s="103">
        <v>10.02575</v>
      </c>
      <c r="H24" s="103">
        <v>80.71</v>
      </c>
      <c r="I24" s="100">
        <v>0</v>
      </c>
      <c r="J24" s="15">
        <v>0</v>
      </c>
      <c r="K24" s="104">
        <f t="shared" si="0"/>
        <v>64.568</v>
      </c>
      <c r="L24" s="104">
        <f t="shared" si="1"/>
        <v>48.426</v>
      </c>
      <c r="M24" s="100">
        <v>70</v>
      </c>
      <c r="N24" s="100">
        <v>0</v>
      </c>
      <c r="O24" s="15">
        <v>0</v>
      </c>
      <c r="P24" s="100">
        <v>70</v>
      </c>
      <c r="Q24" s="15">
        <f t="shared" si="2"/>
        <v>7</v>
      </c>
      <c r="R24" s="103">
        <v>65.45175</v>
      </c>
      <c r="S24" s="105">
        <f t="shared" si="3"/>
        <v>21</v>
      </c>
      <c r="T24" s="106">
        <v>0</v>
      </c>
      <c r="U24" s="103">
        <v>0.56</v>
      </c>
      <c r="V24" s="108"/>
    </row>
    <row r="25" spans="1:22">
      <c r="A25" s="100">
        <v>2025210671</v>
      </c>
      <c r="B25" s="101" t="s">
        <v>172</v>
      </c>
      <c r="C25" s="102">
        <v>95.58</v>
      </c>
      <c r="D25" s="100">
        <v>0.3</v>
      </c>
      <c r="E25" s="15">
        <v>0</v>
      </c>
      <c r="F25" s="103">
        <v>67.206</v>
      </c>
      <c r="G25" s="103">
        <v>10.0809</v>
      </c>
      <c r="H25" s="103">
        <v>80.47</v>
      </c>
      <c r="I25" s="100">
        <v>0</v>
      </c>
      <c r="J25" s="15">
        <v>0</v>
      </c>
      <c r="K25" s="104">
        <f t="shared" si="0"/>
        <v>64.376</v>
      </c>
      <c r="L25" s="104">
        <f t="shared" si="1"/>
        <v>48.282</v>
      </c>
      <c r="M25" s="100">
        <v>70</v>
      </c>
      <c r="N25" s="100">
        <v>0</v>
      </c>
      <c r="O25" s="15">
        <v>0</v>
      </c>
      <c r="P25" s="100">
        <v>70</v>
      </c>
      <c r="Q25" s="15">
        <f t="shared" si="2"/>
        <v>7</v>
      </c>
      <c r="R25" s="103">
        <v>65.3629</v>
      </c>
      <c r="S25" s="105">
        <f t="shared" si="3"/>
        <v>22</v>
      </c>
      <c r="T25" s="106">
        <v>0</v>
      </c>
      <c r="U25" s="103">
        <v>0.67</v>
      </c>
      <c r="V25" s="108"/>
    </row>
    <row r="26" spans="1:22">
      <c r="A26" s="100">
        <v>2025210663</v>
      </c>
      <c r="B26" s="101" t="s">
        <v>173</v>
      </c>
      <c r="C26" s="102">
        <v>97.15</v>
      </c>
      <c r="D26" s="100">
        <v>1.5</v>
      </c>
      <c r="E26" s="15">
        <v>0</v>
      </c>
      <c r="F26" s="103">
        <v>69.505</v>
      </c>
      <c r="G26" s="103">
        <v>10.42575</v>
      </c>
      <c r="H26" s="103">
        <v>78.6</v>
      </c>
      <c r="I26" s="100">
        <v>1</v>
      </c>
      <c r="J26" s="15">
        <v>0</v>
      </c>
      <c r="K26" s="104">
        <f t="shared" si="0"/>
        <v>63.88</v>
      </c>
      <c r="L26" s="104">
        <f t="shared" si="1"/>
        <v>47.91</v>
      </c>
      <c r="M26" s="100">
        <v>70</v>
      </c>
      <c r="N26" s="100">
        <v>0</v>
      </c>
      <c r="O26" s="15">
        <v>0</v>
      </c>
      <c r="P26" s="100">
        <v>70</v>
      </c>
      <c r="Q26" s="15">
        <f t="shared" si="2"/>
        <v>7</v>
      </c>
      <c r="R26" s="103">
        <v>65.33575</v>
      </c>
      <c r="S26" s="105">
        <f t="shared" si="3"/>
        <v>23</v>
      </c>
      <c r="T26" s="106">
        <v>447</v>
      </c>
      <c r="U26" s="103">
        <v>0.57</v>
      </c>
      <c r="V26" s="108"/>
    </row>
    <row r="27" spans="1:22">
      <c r="A27" s="100">
        <v>2025210666</v>
      </c>
      <c r="B27" s="110" t="s">
        <v>174</v>
      </c>
      <c r="C27" s="102">
        <v>95.3833333333333</v>
      </c>
      <c r="D27" s="100">
        <v>6</v>
      </c>
      <c r="E27" s="15">
        <v>0</v>
      </c>
      <c r="F27" s="103">
        <v>72.7683333333333</v>
      </c>
      <c r="G27" s="103">
        <v>10.91525</v>
      </c>
      <c r="H27" s="103">
        <v>76.7</v>
      </c>
      <c r="I27" s="100">
        <v>0</v>
      </c>
      <c r="J27" s="15">
        <v>0</v>
      </c>
      <c r="K27" s="104">
        <f t="shared" si="0"/>
        <v>61.36</v>
      </c>
      <c r="L27" s="104">
        <f t="shared" si="1"/>
        <v>46.02</v>
      </c>
      <c r="M27" s="100">
        <v>70</v>
      </c>
      <c r="N27" s="100">
        <v>2</v>
      </c>
      <c r="O27" s="15">
        <v>0</v>
      </c>
      <c r="P27" s="100">
        <v>72</v>
      </c>
      <c r="Q27" s="15">
        <f t="shared" si="2"/>
        <v>7.2</v>
      </c>
      <c r="R27" s="103">
        <v>64.13525</v>
      </c>
      <c r="S27" s="105">
        <f t="shared" si="3"/>
        <v>24</v>
      </c>
      <c r="T27" s="106">
        <v>0</v>
      </c>
      <c r="U27" s="103">
        <v>0.33</v>
      </c>
      <c r="V27" s="108"/>
    </row>
    <row r="28" spans="1:22">
      <c r="A28" s="100">
        <v>2025210650</v>
      </c>
      <c r="B28" s="101" t="s">
        <v>175</v>
      </c>
      <c r="C28" s="102">
        <v>97.17</v>
      </c>
      <c r="D28" s="100">
        <v>0</v>
      </c>
      <c r="E28" s="15">
        <v>0</v>
      </c>
      <c r="F28" s="103">
        <v>68.0213333333333</v>
      </c>
      <c r="G28" s="103">
        <v>10.2032</v>
      </c>
      <c r="H28" s="103">
        <v>74.06</v>
      </c>
      <c r="I28" s="100">
        <v>1</v>
      </c>
      <c r="J28" s="15">
        <v>0</v>
      </c>
      <c r="K28" s="104">
        <f t="shared" si="0"/>
        <v>60.248</v>
      </c>
      <c r="L28" s="104">
        <f t="shared" si="1"/>
        <v>45.186</v>
      </c>
      <c r="M28" s="100">
        <v>70</v>
      </c>
      <c r="N28" s="100">
        <v>0</v>
      </c>
      <c r="O28" s="15">
        <v>0</v>
      </c>
      <c r="P28" s="100">
        <v>70</v>
      </c>
      <c r="Q28" s="15">
        <f t="shared" si="2"/>
        <v>7</v>
      </c>
      <c r="R28" s="103">
        <v>62.3892</v>
      </c>
      <c r="S28" s="105">
        <f t="shared" si="3"/>
        <v>25</v>
      </c>
      <c r="T28" s="106">
        <v>453</v>
      </c>
      <c r="U28" s="103">
        <v>0.6</v>
      </c>
      <c r="V28" s="15" t="s">
        <v>176</v>
      </c>
    </row>
    <row r="29" spans="1:22">
      <c r="A29" s="111">
        <v>2025210664</v>
      </c>
      <c r="B29" s="101" t="s">
        <v>177</v>
      </c>
      <c r="C29" s="102">
        <v>95.51</v>
      </c>
      <c r="D29" s="100">
        <v>0</v>
      </c>
      <c r="E29" s="15">
        <v>0</v>
      </c>
      <c r="F29" s="103">
        <f>C29*0.7+D29</f>
        <v>66.857</v>
      </c>
      <c r="G29" s="103">
        <f>F29*0.15</f>
        <v>10.02855</v>
      </c>
      <c r="H29" s="103">
        <v>72.4</v>
      </c>
      <c r="I29" s="93">
        <v>0</v>
      </c>
      <c r="J29" s="15">
        <v>0</v>
      </c>
      <c r="K29" s="104">
        <v>59.05</v>
      </c>
      <c r="L29" s="104">
        <f t="shared" si="1"/>
        <v>44.2875</v>
      </c>
      <c r="M29" s="100">
        <v>70</v>
      </c>
      <c r="N29" s="100">
        <v>0</v>
      </c>
      <c r="O29" s="15">
        <v>0</v>
      </c>
      <c r="P29" s="100">
        <v>70</v>
      </c>
      <c r="Q29" s="15">
        <f t="shared" si="2"/>
        <v>7</v>
      </c>
      <c r="R29" s="103">
        <f>Q29+L29+G29</f>
        <v>61.31605</v>
      </c>
      <c r="S29" s="105">
        <f t="shared" si="3"/>
        <v>26</v>
      </c>
      <c r="T29" s="109">
        <v>0</v>
      </c>
      <c r="U29" s="103">
        <v>0.36</v>
      </c>
      <c r="V29" s="95"/>
    </row>
    <row r="30" spans="1:22">
      <c r="A30" s="100">
        <v>2025210672</v>
      </c>
      <c r="B30" s="101" t="s">
        <v>178</v>
      </c>
      <c r="C30" s="102">
        <v>97.0866666666667</v>
      </c>
      <c r="D30" s="100">
        <v>0</v>
      </c>
      <c r="E30" s="15">
        <v>0</v>
      </c>
      <c r="F30" s="103">
        <v>67.9606666666667</v>
      </c>
      <c r="G30" s="103">
        <v>10.1941</v>
      </c>
      <c r="H30" s="103">
        <v>83.17</v>
      </c>
      <c r="I30" s="100">
        <v>1</v>
      </c>
      <c r="J30" s="15">
        <v>0</v>
      </c>
      <c r="K30" s="104">
        <f>H30*0.8+I30</f>
        <v>67.536</v>
      </c>
      <c r="L30" s="104">
        <f t="shared" si="1"/>
        <v>50.652</v>
      </c>
      <c r="M30" s="100">
        <v>0</v>
      </c>
      <c r="N30" s="100">
        <v>0</v>
      </c>
      <c r="O30" s="15">
        <v>0</v>
      </c>
      <c r="P30" s="100">
        <v>0</v>
      </c>
      <c r="Q30" s="15">
        <f t="shared" si="2"/>
        <v>0</v>
      </c>
      <c r="R30" s="103">
        <v>60.8461</v>
      </c>
      <c r="S30" s="105">
        <f t="shared" si="3"/>
        <v>27</v>
      </c>
      <c r="T30" s="106">
        <v>445</v>
      </c>
      <c r="U30" s="103">
        <v>0.89</v>
      </c>
      <c r="V30" s="15" t="s">
        <v>179</v>
      </c>
    </row>
  </sheetData>
  <mergeCells count="11">
    <mergeCell ref="A1:V1"/>
    <mergeCell ref="C2:G2"/>
    <mergeCell ref="H2:L2"/>
    <mergeCell ref="M2:Q2"/>
    <mergeCell ref="A2:A3"/>
    <mergeCell ref="B2:B3"/>
    <mergeCell ref="R2:R3"/>
    <mergeCell ref="S2:S3"/>
    <mergeCell ref="T2:T3"/>
    <mergeCell ref="U2:U3"/>
    <mergeCell ref="V2:V3"/>
  </mergeCells>
  <conditionalFormatting sqref="C29">
    <cfRule type="duplicateValues" dxfId="0" priority="1"/>
  </conditionalFormatting>
  <conditionalFormatting sqref="A4:A20">
    <cfRule type="duplicateValues" dxfId="0" priority="4"/>
  </conditionalFormatting>
  <conditionalFormatting sqref="B4:B20">
    <cfRule type="duplicateValues" dxfId="0" priority="3"/>
  </conditionalFormatting>
  <conditionalFormatting sqref="C4:C28 C30">
    <cfRule type="duplicateValues" dxfId="0" priority="2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B13" sqref="B13"/>
    </sheetView>
  </sheetViews>
  <sheetFormatPr defaultColWidth="9" defaultRowHeight="14.4"/>
  <cols>
    <col min="1" max="1" width="12" customWidth="1"/>
  </cols>
  <sheetData>
    <row r="1" ht="17.4" spans="1:22">
      <c r="A1" s="79" t="s">
        <v>180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ht="17.4" spans="1:22">
      <c r="A2" s="4" t="s">
        <v>7</v>
      </c>
      <c r="B2" s="4" t="s">
        <v>8</v>
      </c>
      <c r="C2" s="80" t="s">
        <v>9</v>
      </c>
      <c r="D2" s="81"/>
      <c r="E2" s="81"/>
      <c r="F2" s="82"/>
      <c r="G2" s="81"/>
      <c r="H2" s="80" t="s">
        <v>10</v>
      </c>
      <c r="I2" s="81"/>
      <c r="J2" s="81"/>
      <c r="K2" s="81"/>
      <c r="L2" s="81"/>
      <c r="M2" s="80" t="s">
        <v>11</v>
      </c>
      <c r="N2" s="82"/>
      <c r="O2" s="81"/>
      <c r="P2" s="82"/>
      <c r="Q2" s="81"/>
      <c r="R2" s="4" t="s">
        <v>12</v>
      </c>
      <c r="S2" s="4" t="s">
        <v>13</v>
      </c>
      <c r="T2" s="83" t="s">
        <v>72</v>
      </c>
      <c r="U2" s="84" t="s">
        <v>15</v>
      </c>
      <c r="V2" s="15" t="s">
        <v>150</v>
      </c>
    </row>
    <row r="3" ht="24" spans="1:22">
      <c r="A3" s="81"/>
      <c r="B3" s="81"/>
      <c r="C3" s="85" t="s">
        <v>0</v>
      </c>
      <c r="D3" s="85" t="s">
        <v>1</v>
      </c>
      <c r="E3" s="86" t="s">
        <v>2</v>
      </c>
      <c r="F3" s="85" t="s">
        <v>3</v>
      </c>
      <c r="G3" s="85" t="s">
        <v>4</v>
      </c>
      <c r="H3" s="85" t="s">
        <v>5</v>
      </c>
      <c r="I3" s="85" t="s">
        <v>1</v>
      </c>
      <c r="J3" s="85" t="s">
        <v>2</v>
      </c>
      <c r="K3" s="85" t="s">
        <v>3</v>
      </c>
      <c r="L3" s="85" t="s">
        <v>4</v>
      </c>
      <c r="M3" s="85" t="s">
        <v>6</v>
      </c>
      <c r="N3" s="85" t="s">
        <v>1</v>
      </c>
      <c r="O3" s="85" t="s">
        <v>2</v>
      </c>
      <c r="P3" s="85" t="s">
        <v>3</v>
      </c>
      <c r="Q3" s="85" t="s">
        <v>4</v>
      </c>
      <c r="R3" s="81"/>
      <c r="S3" s="81"/>
      <c r="T3" s="87"/>
      <c r="U3" s="88"/>
      <c r="V3" s="15"/>
    </row>
    <row r="4" spans="1:22">
      <c r="A4" s="89">
        <v>2025215402</v>
      </c>
      <c r="B4" s="90" t="s">
        <v>181</v>
      </c>
      <c r="C4" s="91">
        <v>97.139</v>
      </c>
      <c r="D4" s="89">
        <v>1.3</v>
      </c>
      <c r="E4" s="89">
        <v>0</v>
      </c>
      <c r="F4" s="92">
        <v>69.4636666666667</v>
      </c>
      <c r="G4" s="91">
        <v>10.41955</v>
      </c>
      <c r="H4" s="92">
        <v>88.38</v>
      </c>
      <c r="I4" s="93">
        <v>1</v>
      </c>
      <c r="J4" s="89">
        <v>0</v>
      </c>
      <c r="K4" s="91">
        <v>71.704</v>
      </c>
      <c r="L4" s="91">
        <v>53.778</v>
      </c>
      <c r="M4" s="89">
        <v>70</v>
      </c>
      <c r="N4" s="89">
        <v>0</v>
      </c>
      <c r="O4" s="89">
        <v>0</v>
      </c>
      <c r="P4" s="89">
        <v>70</v>
      </c>
      <c r="Q4" s="89">
        <v>7</v>
      </c>
      <c r="R4" s="92">
        <v>71.19755</v>
      </c>
      <c r="S4" s="89">
        <f t="shared" ref="S4:S22" si="0">RANK(R4,$R$4:$R$22,0)</f>
        <v>1</v>
      </c>
      <c r="T4" s="93">
        <v>490</v>
      </c>
      <c r="U4" s="94">
        <v>0.8</v>
      </c>
      <c r="V4" s="95"/>
    </row>
    <row r="5" spans="1:22">
      <c r="A5" s="89">
        <v>2025215401</v>
      </c>
      <c r="B5" s="90" t="s">
        <v>182</v>
      </c>
      <c r="C5" s="91">
        <v>97.25</v>
      </c>
      <c r="D5" s="89">
        <v>0</v>
      </c>
      <c r="E5" s="89">
        <v>0</v>
      </c>
      <c r="F5" s="92">
        <v>68.25</v>
      </c>
      <c r="G5" s="91">
        <v>10.2375</v>
      </c>
      <c r="H5" s="92">
        <v>86.07</v>
      </c>
      <c r="I5" s="93">
        <v>1</v>
      </c>
      <c r="J5" s="89">
        <v>0</v>
      </c>
      <c r="K5" s="91">
        <v>69.856</v>
      </c>
      <c r="L5" s="91">
        <v>52.392</v>
      </c>
      <c r="M5" s="89">
        <v>70</v>
      </c>
      <c r="N5" s="89">
        <v>6</v>
      </c>
      <c r="O5" s="89">
        <v>0</v>
      </c>
      <c r="P5" s="89">
        <v>76</v>
      </c>
      <c r="Q5" s="89">
        <v>7.6</v>
      </c>
      <c r="R5" s="92">
        <v>70.2295</v>
      </c>
      <c r="S5" s="89">
        <f t="shared" si="0"/>
        <v>2</v>
      </c>
      <c r="T5" s="93">
        <v>489</v>
      </c>
      <c r="U5" s="94">
        <v>0.9</v>
      </c>
      <c r="V5" s="95"/>
    </row>
    <row r="6" spans="1:22">
      <c r="A6" s="89">
        <v>2025215394</v>
      </c>
      <c r="B6" s="90" t="s">
        <v>183</v>
      </c>
      <c r="C6" s="91">
        <v>96.725</v>
      </c>
      <c r="D6" s="89">
        <v>0.3</v>
      </c>
      <c r="E6" s="89">
        <v>0</v>
      </c>
      <c r="F6" s="92">
        <v>68.1416666666667</v>
      </c>
      <c r="G6" s="91">
        <v>10.22125</v>
      </c>
      <c r="H6" s="92">
        <v>86.71</v>
      </c>
      <c r="I6" s="93">
        <v>1</v>
      </c>
      <c r="J6" s="89">
        <v>0</v>
      </c>
      <c r="K6" s="91">
        <v>70.368</v>
      </c>
      <c r="L6" s="91">
        <v>52.776</v>
      </c>
      <c r="M6" s="89">
        <v>70</v>
      </c>
      <c r="N6" s="89">
        <v>0</v>
      </c>
      <c r="O6" s="89">
        <v>0</v>
      </c>
      <c r="P6" s="89">
        <v>70</v>
      </c>
      <c r="Q6" s="89">
        <v>7</v>
      </c>
      <c r="R6" s="92">
        <v>69.99725</v>
      </c>
      <c r="S6" s="89">
        <f t="shared" si="0"/>
        <v>3</v>
      </c>
      <c r="T6" s="93">
        <v>457</v>
      </c>
      <c r="U6" s="94">
        <v>0.91</v>
      </c>
      <c r="V6" s="95"/>
    </row>
    <row r="7" spans="1:22">
      <c r="A7" s="96">
        <v>2025215403</v>
      </c>
      <c r="B7" s="90" t="s">
        <v>184</v>
      </c>
      <c r="C7" s="91">
        <v>97.418</v>
      </c>
      <c r="D7" s="89">
        <v>0</v>
      </c>
      <c r="E7" s="89">
        <v>0</v>
      </c>
      <c r="F7" s="92">
        <v>68.3806666666667</v>
      </c>
      <c r="G7" s="97">
        <v>10.2571</v>
      </c>
      <c r="H7" s="98">
        <v>83.86</v>
      </c>
      <c r="I7" s="93">
        <v>1</v>
      </c>
      <c r="J7" s="89">
        <v>0</v>
      </c>
      <c r="K7" s="97">
        <v>68.088</v>
      </c>
      <c r="L7" s="97">
        <v>51.066</v>
      </c>
      <c r="M7" s="96">
        <v>70</v>
      </c>
      <c r="N7" s="89">
        <v>0</v>
      </c>
      <c r="O7" s="89">
        <v>0</v>
      </c>
      <c r="P7" s="96">
        <v>70</v>
      </c>
      <c r="Q7" s="96">
        <v>7</v>
      </c>
      <c r="R7" s="98">
        <v>68.3231</v>
      </c>
      <c r="S7" s="89">
        <f t="shared" si="0"/>
        <v>4</v>
      </c>
      <c r="T7" s="93">
        <v>463</v>
      </c>
      <c r="U7" s="99">
        <v>0.64</v>
      </c>
      <c r="V7" s="95"/>
    </row>
    <row r="8" spans="1:22">
      <c r="A8" s="89">
        <v>2025215406</v>
      </c>
      <c r="B8" s="90" t="s">
        <v>185</v>
      </c>
      <c r="C8" s="91">
        <v>96.95</v>
      </c>
      <c r="D8" s="89">
        <v>0.6</v>
      </c>
      <c r="E8" s="89">
        <v>0</v>
      </c>
      <c r="F8" s="92">
        <v>68.6166666666667</v>
      </c>
      <c r="G8" s="91">
        <v>10.2925</v>
      </c>
      <c r="H8" s="92">
        <v>83.55</v>
      </c>
      <c r="I8" s="93">
        <v>1</v>
      </c>
      <c r="J8" s="89">
        <v>0</v>
      </c>
      <c r="K8" s="91">
        <v>67.84</v>
      </c>
      <c r="L8" s="91">
        <v>50.88</v>
      </c>
      <c r="M8" s="89">
        <v>70</v>
      </c>
      <c r="N8" s="89">
        <v>0</v>
      </c>
      <c r="O8" s="89">
        <v>0</v>
      </c>
      <c r="P8" s="89">
        <v>70</v>
      </c>
      <c r="Q8" s="89">
        <v>7</v>
      </c>
      <c r="R8" s="92">
        <v>68.1725</v>
      </c>
      <c r="S8" s="89">
        <f t="shared" si="0"/>
        <v>5</v>
      </c>
      <c r="T8" s="93">
        <v>443</v>
      </c>
      <c r="U8" s="94">
        <v>0.6</v>
      </c>
      <c r="V8" s="95"/>
    </row>
    <row r="9" spans="1:22">
      <c r="A9" s="89">
        <v>2025215409</v>
      </c>
      <c r="B9" s="90" t="s">
        <v>186</v>
      </c>
      <c r="C9" s="91">
        <v>97.1</v>
      </c>
      <c r="D9" s="89">
        <v>0</v>
      </c>
      <c r="E9" s="89">
        <v>0</v>
      </c>
      <c r="F9" s="92">
        <v>68.1333333333333</v>
      </c>
      <c r="G9" s="91">
        <v>10.22</v>
      </c>
      <c r="H9" s="92">
        <v>83.2</v>
      </c>
      <c r="I9" s="93">
        <v>1</v>
      </c>
      <c r="J9" s="89">
        <v>0</v>
      </c>
      <c r="K9" s="91">
        <v>67.56</v>
      </c>
      <c r="L9" s="91">
        <v>50.67</v>
      </c>
      <c r="M9" s="89">
        <v>70</v>
      </c>
      <c r="N9" s="89">
        <v>0</v>
      </c>
      <c r="O9" s="89">
        <v>0</v>
      </c>
      <c r="P9" s="89">
        <v>70</v>
      </c>
      <c r="Q9" s="89">
        <v>7</v>
      </c>
      <c r="R9" s="92">
        <v>67.89</v>
      </c>
      <c r="S9" s="89">
        <f t="shared" si="0"/>
        <v>6</v>
      </c>
      <c r="T9" s="89">
        <v>482</v>
      </c>
      <c r="U9" s="94">
        <v>0.55</v>
      </c>
      <c r="V9" s="95"/>
    </row>
    <row r="10" spans="1:22">
      <c r="A10" s="89">
        <v>2025215399</v>
      </c>
      <c r="B10" s="90" t="s">
        <v>187</v>
      </c>
      <c r="C10" s="91">
        <v>96.2</v>
      </c>
      <c r="D10" s="89">
        <v>9</v>
      </c>
      <c r="E10" s="89">
        <v>0</v>
      </c>
      <c r="F10" s="92">
        <v>76.4333333333333</v>
      </c>
      <c r="G10" s="91">
        <v>11.465</v>
      </c>
      <c r="H10" s="92">
        <v>80.69</v>
      </c>
      <c r="I10" s="89">
        <v>0</v>
      </c>
      <c r="J10" s="89">
        <v>0</v>
      </c>
      <c r="K10" s="91">
        <v>64.552</v>
      </c>
      <c r="L10" s="91">
        <v>49.842</v>
      </c>
      <c r="M10" s="89">
        <v>70</v>
      </c>
      <c r="N10" s="89">
        <v>4</v>
      </c>
      <c r="O10" s="89">
        <v>0</v>
      </c>
      <c r="P10" s="89">
        <v>74</v>
      </c>
      <c r="Q10" s="89">
        <v>7.4</v>
      </c>
      <c r="R10" s="92">
        <v>67.279</v>
      </c>
      <c r="S10" s="89">
        <f t="shared" si="0"/>
        <v>7</v>
      </c>
      <c r="T10" s="89">
        <v>0</v>
      </c>
      <c r="U10" s="94">
        <v>0.6</v>
      </c>
      <c r="V10" s="95"/>
    </row>
    <row r="11" spans="1:22">
      <c r="A11" s="89">
        <v>2025215407</v>
      </c>
      <c r="B11" s="90" t="s">
        <v>188</v>
      </c>
      <c r="C11" s="91">
        <v>97.043</v>
      </c>
      <c r="D11" s="89">
        <v>0</v>
      </c>
      <c r="E11" s="89">
        <v>0</v>
      </c>
      <c r="F11" s="92">
        <v>68.089</v>
      </c>
      <c r="G11" s="91">
        <v>10.21335</v>
      </c>
      <c r="H11" s="92">
        <v>81.82</v>
      </c>
      <c r="I11" s="93">
        <v>1</v>
      </c>
      <c r="J11" s="89">
        <v>0</v>
      </c>
      <c r="K11" s="91">
        <v>66.456</v>
      </c>
      <c r="L11" s="91">
        <v>48.414</v>
      </c>
      <c r="M11" s="89">
        <v>70</v>
      </c>
      <c r="N11" s="89">
        <v>0</v>
      </c>
      <c r="O11" s="89">
        <v>0</v>
      </c>
      <c r="P11" s="89">
        <v>70</v>
      </c>
      <c r="Q11" s="89">
        <v>7</v>
      </c>
      <c r="R11" s="92">
        <v>67.05535</v>
      </c>
      <c r="S11" s="89">
        <f t="shared" si="0"/>
        <v>8</v>
      </c>
      <c r="T11" s="93">
        <v>457</v>
      </c>
      <c r="U11" s="94">
        <v>0.55</v>
      </c>
      <c r="V11" s="95"/>
    </row>
    <row r="12" spans="1:22">
      <c r="A12" s="89">
        <v>2025215404</v>
      </c>
      <c r="B12" s="90" t="s">
        <v>189</v>
      </c>
      <c r="C12" s="91">
        <v>97.382</v>
      </c>
      <c r="D12" s="89">
        <v>0</v>
      </c>
      <c r="E12" s="89">
        <v>0</v>
      </c>
      <c r="F12" s="92">
        <v>68.3526666666667</v>
      </c>
      <c r="G12" s="91">
        <v>10.2529</v>
      </c>
      <c r="H12" s="92">
        <v>81.7</v>
      </c>
      <c r="I12" s="93">
        <v>1</v>
      </c>
      <c r="J12" s="89">
        <v>0</v>
      </c>
      <c r="K12" s="91">
        <v>66.36</v>
      </c>
      <c r="L12" s="91">
        <v>49.77</v>
      </c>
      <c r="M12" s="89">
        <v>70</v>
      </c>
      <c r="N12" s="89">
        <v>0</v>
      </c>
      <c r="O12" s="89">
        <v>0</v>
      </c>
      <c r="P12" s="89">
        <v>70</v>
      </c>
      <c r="Q12" s="89">
        <v>7</v>
      </c>
      <c r="R12" s="92">
        <v>67.0229</v>
      </c>
      <c r="S12" s="89">
        <f t="shared" si="0"/>
        <v>9</v>
      </c>
      <c r="T12" s="89">
        <v>437</v>
      </c>
      <c r="U12" s="94">
        <v>0.55</v>
      </c>
      <c r="V12" s="95"/>
    </row>
    <row r="13" spans="1:22">
      <c r="A13" s="89">
        <v>2025215410</v>
      </c>
      <c r="B13" s="90" t="s">
        <v>190</v>
      </c>
      <c r="C13" s="91">
        <v>95.9</v>
      </c>
      <c r="D13" s="89">
        <v>6.8</v>
      </c>
      <c r="E13" s="89">
        <v>0</v>
      </c>
      <c r="F13" s="92">
        <v>74</v>
      </c>
      <c r="G13" s="91">
        <v>11.1</v>
      </c>
      <c r="H13" s="92">
        <v>80.17</v>
      </c>
      <c r="I13" s="89">
        <v>0</v>
      </c>
      <c r="J13" s="89">
        <v>0</v>
      </c>
      <c r="K13" s="91">
        <v>64.136</v>
      </c>
      <c r="L13" s="91">
        <v>49.074</v>
      </c>
      <c r="M13" s="89">
        <v>70</v>
      </c>
      <c r="N13" s="89">
        <v>8</v>
      </c>
      <c r="O13" s="89">
        <v>0</v>
      </c>
      <c r="P13" s="89">
        <v>78</v>
      </c>
      <c r="Q13" s="89">
        <v>7.8</v>
      </c>
      <c r="R13" s="92">
        <v>67.002</v>
      </c>
      <c r="S13" s="89">
        <f t="shared" si="0"/>
        <v>10</v>
      </c>
      <c r="T13" s="89">
        <v>0</v>
      </c>
      <c r="U13" s="94">
        <v>0.55</v>
      </c>
      <c r="V13" s="95"/>
    </row>
    <row r="14" spans="1:22">
      <c r="A14" s="89">
        <v>2025215395</v>
      </c>
      <c r="B14" s="90" t="s">
        <v>191</v>
      </c>
      <c r="C14" s="91">
        <v>96.875</v>
      </c>
      <c r="D14" s="89">
        <v>0</v>
      </c>
      <c r="E14" s="89">
        <v>0</v>
      </c>
      <c r="F14" s="92">
        <v>67.9583333333333</v>
      </c>
      <c r="G14" s="91">
        <v>10.19375</v>
      </c>
      <c r="H14" s="92">
        <v>81.53</v>
      </c>
      <c r="I14" s="93">
        <v>1</v>
      </c>
      <c r="J14" s="89">
        <v>0</v>
      </c>
      <c r="K14" s="91">
        <v>66.224</v>
      </c>
      <c r="L14" s="91">
        <v>48.102</v>
      </c>
      <c r="M14" s="89">
        <v>70</v>
      </c>
      <c r="N14" s="89">
        <v>0</v>
      </c>
      <c r="O14" s="89">
        <v>0</v>
      </c>
      <c r="P14" s="89">
        <v>70</v>
      </c>
      <c r="Q14" s="89">
        <v>7</v>
      </c>
      <c r="R14" s="92">
        <v>66.86175</v>
      </c>
      <c r="S14" s="89">
        <f t="shared" si="0"/>
        <v>11</v>
      </c>
      <c r="T14" s="89">
        <v>451</v>
      </c>
      <c r="U14" s="94">
        <v>0.64</v>
      </c>
      <c r="V14" s="95"/>
    </row>
    <row r="15" spans="1:22">
      <c r="A15" s="89">
        <v>2025215405</v>
      </c>
      <c r="B15" s="90" t="s">
        <v>192</v>
      </c>
      <c r="C15" s="91">
        <v>97.232</v>
      </c>
      <c r="D15" s="89">
        <v>3</v>
      </c>
      <c r="E15" s="89">
        <v>0</v>
      </c>
      <c r="F15" s="92">
        <v>71.236</v>
      </c>
      <c r="G15" s="91">
        <v>10.6854</v>
      </c>
      <c r="H15" s="92">
        <v>80.54</v>
      </c>
      <c r="I15" s="93">
        <v>1</v>
      </c>
      <c r="J15" s="89">
        <v>0</v>
      </c>
      <c r="K15" s="91">
        <v>65.432</v>
      </c>
      <c r="L15" s="91">
        <v>49.668</v>
      </c>
      <c r="M15" s="89">
        <v>70</v>
      </c>
      <c r="N15" s="89">
        <v>0</v>
      </c>
      <c r="O15" s="89">
        <v>0</v>
      </c>
      <c r="P15" s="89">
        <v>70</v>
      </c>
      <c r="Q15" s="89">
        <v>7</v>
      </c>
      <c r="R15" s="92">
        <v>66.7594</v>
      </c>
      <c r="S15" s="89">
        <f t="shared" si="0"/>
        <v>12</v>
      </c>
      <c r="T15" s="93">
        <v>485</v>
      </c>
      <c r="U15" s="94">
        <v>0.6</v>
      </c>
      <c r="V15" s="95"/>
    </row>
    <row r="16" spans="1:22">
      <c r="A16" s="89">
        <v>2025215413</v>
      </c>
      <c r="B16" s="90" t="s">
        <v>193</v>
      </c>
      <c r="C16" s="91">
        <v>97.157</v>
      </c>
      <c r="D16" s="89">
        <v>3</v>
      </c>
      <c r="E16" s="89">
        <v>0</v>
      </c>
      <c r="F16" s="92">
        <v>71.1776666666667</v>
      </c>
      <c r="G16" s="91">
        <v>10.67665</v>
      </c>
      <c r="H16" s="92">
        <v>78.84</v>
      </c>
      <c r="I16" s="93">
        <v>1</v>
      </c>
      <c r="J16" s="89">
        <v>0</v>
      </c>
      <c r="K16" s="91">
        <v>64.072</v>
      </c>
      <c r="L16" s="91">
        <v>48.054</v>
      </c>
      <c r="M16" s="89">
        <v>70</v>
      </c>
      <c r="N16" s="89">
        <v>0</v>
      </c>
      <c r="O16" s="89">
        <v>0</v>
      </c>
      <c r="P16" s="89">
        <v>70</v>
      </c>
      <c r="Q16" s="89">
        <v>7</v>
      </c>
      <c r="R16" s="92">
        <v>65.73065</v>
      </c>
      <c r="S16" s="89">
        <f t="shared" si="0"/>
        <v>13</v>
      </c>
      <c r="T16" s="93">
        <v>436</v>
      </c>
      <c r="U16" s="94">
        <v>0.5</v>
      </c>
      <c r="V16" s="95"/>
    </row>
    <row r="17" spans="1:22">
      <c r="A17" s="89">
        <v>2025215392</v>
      </c>
      <c r="B17" s="90" t="s">
        <v>194</v>
      </c>
      <c r="C17" s="91">
        <v>97.175</v>
      </c>
      <c r="D17" s="89">
        <v>1.2</v>
      </c>
      <c r="E17" s="89">
        <v>0</v>
      </c>
      <c r="F17" s="92">
        <v>69.3916666666667</v>
      </c>
      <c r="G17" s="91">
        <v>10.40875</v>
      </c>
      <c r="H17" s="92">
        <v>79.63</v>
      </c>
      <c r="I17" s="93">
        <v>0</v>
      </c>
      <c r="J17" s="89">
        <v>0</v>
      </c>
      <c r="K17" s="91">
        <v>63.704</v>
      </c>
      <c r="L17" s="91">
        <v>47.778</v>
      </c>
      <c r="M17" s="89">
        <v>70</v>
      </c>
      <c r="N17" s="89">
        <v>0</v>
      </c>
      <c r="O17" s="89">
        <v>0</v>
      </c>
      <c r="P17" s="89">
        <v>70</v>
      </c>
      <c r="Q17" s="89">
        <v>7</v>
      </c>
      <c r="R17" s="92">
        <v>65.18675</v>
      </c>
      <c r="S17" s="89">
        <f t="shared" si="0"/>
        <v>14</v>
      </c>
      <c r="T17" s="93">
        <v>0</v>
      </c>
      <c r="U17" s="94">
        <v>0.64</v>
      </c>
      <c r="V17" s="95"/>
    </row>
    <row r="18" spans="1:22">
      <c r="A18" s="89">
        <v>2025215411</v>
      </c>
      <c r="B18" s="90" t="s">
        <v>195</v>
      </c>
      <c r="C18" s="91">
        <v>95.543</v>
      </c>
      <c r="D18" s="89">
        <v>0.9</v>
      </c>
      <c r="E18" s="89">
        <v>0</v>
      </c>
      <c r="F18" s="92">
        <v>67.8223333333333</v>
      </c>
      <c r="G18" s="91">
        <v>10.17335</v>
      </c>
      <c r="H18" s="92">
        <v>79.31</v>
      </c>
      <c r="I18" s="89">
        <v>0</v>
      </c>
      <c r="J18" s="89">
        <v>0</v>
      </c>
      <c r="K18" s="91">
        <v>63.448</v>
      </c>
      <c r="L18" s="91">
        <v>47.586</v>
      </c>
      <c r="M18" s="89">
        <v>70</v>
      </c>
      <c r="N18" s="89">
        <v>0</v>
      </c>
      <c r="O18" s="89">
        <v>0</v>
      </c>
      <c r="P18" s="89">
        <v>70</v>
      </c>
      <c r="Q18" s="89">
        <v>7</v>
      </c>
      <c r="R18" s="92">
        <v>64.75935</v>
      </c>
      <c r="S18" s="89">
        <f t="shared" si="0"/>
        <v>15</v>
      </c>
      <c r="T18" s="93">
        <v>0</v>
      </c>
      <c r="U18" s="94">
        <v>0.5</v>
      </c>
      <c r="V18" s="95"/>
    </row>
    <row r="19" spans="1:22">
      <c r="A19" s="89">
        <v>2025215396</v>
      </c>
      <c r="B19" s="90" t="s">
        <v>196</v>
      </c>
      <c r="C19" s="91">
        <v>95.432</v>
      </c>
      <c r="D19" s="89">
        <v>0</v>
      </c>
      <c r="E19" s="89">
        <v>0</v>
      </c>
      <c r="F19" s="92">
        <v>66.836</v>
      </c>
      <c r="G19" s="91">
        <v>10.0254</v>
      </c>
      <c r="H19" s="92">
        <v>78.23</v>
      </c>
      <c r="I19" s="89">
        <v>0</v>
      </c>
      <c r="J19" s="89">
        <v>0</v>
      </c>
      <c r="K19" s="91">
        <v>62.584</v>
      </c>
      <c r="L19" s="91">
        <v>46.938</v>
      </c>
      <c r="M19" s="89">
        <v>70</v>
      </c>
      <c r="N19" s="89">
        <v>7.2</v>
      </c>
      <c r="O19" s="89">
        <v>0</v>
      </c>
      <c r="P19" s="89">
        <v>77.2</v>
      </c>
      <c r="Q19" s="89">
        <v>7.72</v>
      </c>
      <c r="R19" s="92">
        <v>64.6834</v>
      </c>
      <c r="S19" s="89">
        <f t="shared" si="0"/>
        <v>16</v>
      </c>
      <c r="T19" s="93">
        <v>0</v>
      </c>
      <c r="U19" s="94">
        <v>0.55</v>
      </c>
      <c r="V19" s="95"/>
    </row>
    <row r="20" spans="1:22">
      <c r="A20" s="89">
        <v>2025215398</v>
      </c>
      <c r="B20" s="90" t="s">
        <v>197</v>
      </c>
      <c r="C20" s="91">
        <v>95.339</v>
      </c>
      <c r="D20" s="89">
        <v>7.1</v>
      </c>
      <c r="E20" s="89">
        <v>0</v>
      </c>
      <c r="F20" s="92">
        <v>73.8636666666667</v>
      </c>
      <c r="G20" s="91">
        <v>11.07955</v>
      </c>
      <c r="H20" s="92">
        <v>77.03</v>
      </c>
      <c r="I20" s="93">
        <v>0</v>
      </c>
      <c r="J20" s="89">
        <v>0</v>
      </c>
      <c r="K20" s="91">
        <v>61.624</v>
      </c>
      <c r="L20" s="91">
        <v>46.218</v>
      </c>
      <c r="M20" s="89">
        <v>70</v>
      </c>
      <c r="N20" s="89">
        <v>2</v>
      </c>
      <c r="O20" s="89">
        <v>0</v>
      </c>
      <c r="P20" s="89">
        <v>72</v>
      </c>
      <c r="Q20" s="89">
        <v>7.2</v>
      </c>
      <c r="R20" s="92">
        <v>64.49755</v>
      </c>
      <c r="S20" s="89">
        <f t="shared" si="0"/>
        <v>17</v>
      </c>
      <c r="T20" s="93">
        <v>0</v>
      </c>
      <c r="U20" s="94">
        <v>0.5</v>
      </c>
      <c r="V20" s="95"/>
    </row>
    <row r="21" spans="1:22">
      <c r="A21" s="89">
        <v>2025215397</v>
      </c>
      <c r="B21" s="90" t="s">
        <v>198</v>
      </c>
      <c r="C21" s="91">
        <v>96.932</v>
      </c>
      <c r="D21" s="89">
        <v>0</v>
      </c>
      <c r="E21" s="89">
        <v>0</v>
      </c>
      <c r="F21" s="92">
        <v>68.0026666666667</v>
      </c>
      <c r="G21" s="91">
        <v>10.2004</v>
      </c>
      <c r="H21" s="92">
        <v>85.64</v>
      </c>
      <c r="I21" s="93">
        <v>1</v>
      </c>
      <c r="J21" s="89">
        <v>0</v>
      </c>
      <c r="K21" s="91">
        <v>69.512</v>
      </c>
      <c r="L21" s="91">
        <v>52.134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92">
        <v>62.3344</v>
      </c>
      <c r="S21" s="89">
        <f t="shared" si="0"/>
        <v>18</v>
      </c>
      <c r="T21" s="93">
        <v>473</v>
      </c>
      <c r="U21" s="94">
        <v>0.8</v>
      </c>
      <c r="V21" s="95"/>
    </row>
    <row r="22" spans="1:22">
      <c r="A22" s="89">
        <v>2025215400</v>
      </c>
      <c r="B22" s="90" t="s">
        <v>199</v>
      </c>
      <c r="C22" s="91">
        <v>95.339</v>
      </c>
      <c r="D22" s="89">
        <v>0</v>
      </c>
      <c r="E22" s="89">
        <v>0</v>
      </c>
      <c r="F22" s="92">
        <v>66.7636666666667</v>
      </c>
      <c r="G22" s="91">
        <v>10.01455</v>
      </c>
      <c r="H22" s="92">
        <v>81.07</v>
      </c>
      <c r="I22" s="93">
        <v>0</v>
      </c>
      <c r="J22" s="89">
        <v>0</v>
      </c>
      <c r="K22" s="91">
        <v>64.856</v>
      </c>
      <c r="L22" s="91">
        <v>48.642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R22" s="92">
        <v>58.65655</v>
      </c>
      <c r="S22" s="89">
        <f t="shared" si="0"/>
        <v>19</v>
      </c>
      <c r="T22" s="93">
        <v>0</v>
      </c>
      <c r="U22" s="94">
        <v>0.63</v>
      </c>
      <c r="V22" s="95"/>
    </row>
  </sheetData>
  <mergeCells count="11">
    <mergeCell ref="A1:V1"/>
    <mergeCell ref="C2:G2"/>
    <mergeCell ref="H2:L2"/>
    <mergeCell ref="M2:Q2"/>
    <mergeCell ref="A2:A3"/>
    <mergeCell ref="B2:B3"/>
    <mergeCell ref="R2:R3"/>
    <mergeCell ref="S2:S3"/>
    <mergeCell ref="T2:T3"/>
    <mergeCell ref="U2:U3"/>
    <mergeCell ref="V2:V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9"/>
  <sheetViews>
    <sheetView tabSelected="1"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4.4"/>
  <cols>
    <col min="9" max="9" width="9.66666666666667"/>
  </cols>
  <sheetData>
    <row r="1" ht="17.4" spans="1:23">
      <c r="A1" s="59" t="s">
        <v>7</v>
      </c>
      <c r="B1" s="59" t="s">
        <v>8</v>
      </c>
      <c r="C1" s="60" t="s">
        <v>9</v>
      </c>
      <c r="D1" s="61"/>
      <c r="E1" s="61"/>
      <c r="F1" s="61"/>
      <c r="G1" s="62"/>
      <c r="H1" s="60" t="s">
        <v>10</v>
      </c>
      <c r="I1" s="61"/>
      <c r="J1" s="61"/>
      <c r="K1" s="61"/>
      <c r="L1" s="62"/>
      <c r="M1" s="60" t="s">
        <v>11</v>
      </c>
      <c r="N1" s="61"/>
      <c r="O1" s="61"/>
      <c r="P1" s="61"/>
      <c r="Q1" s="62"/>
      <c r="R1" s="59" t="s">
        <v>12</v>
      </c>
      <c r="S1" s="59" t="s">
        <v>13</v>
      </c>
      <c r="T1" s="59" t="s">
        <v>73</v>
      </c>
      <c r="U1" s="59" t="s">
        <v>72</v>
      </c>
      <c r="V1" s="63" t="s">
        <v>15</v>
      </c>
      <c r="W1" s="64" t="s">
        <v>17</v>
      </c>
    </row>
    <row r="2" ht="24" spans="1:23">
      <c r="A2" s="65"/>
      <c r="B2" s="65"/>
      <c r="C2" s="66" t="s">
        <v>0</v>
      </c>
      <c r="D2" s="66" t="s">
        <v>1</v>
      </c>
      <c r="E2" s="67" t="s">
        <v>2</v>
      </c>
      <c r="F2" s="66" t="s">
        <v>3</v>
      </c>
      <c r="G2" s="66" t="s">
        <v>4</v>
      </c>
      <c r="H2" s="66" t="s">
        <v>5</v>
      </c>
      <c r="I2" s="66" t="s">
        <v>1</v>
      </c>
      <c r="J2" s="66" t="s">
        <v>2</v>
      </c>
      <c r="K2" s="66" t="s">
        <v>3</v>
      </c>
      <c r="L2" s="66" t="s">
        <v>4</v>
      </c>
      <c r="M2" s="66" t="s">
        <v>6</v>
      </c>
      <c r="N2" s="66" t="s">
        <v>1</v>
      </c>
      <c r="O2" s="66" t="s">
        <v>2</v>
      </c>
      <c r="P2" s="66" t="s">
        <v>3</v>
      </c>
      <c r="Q2" s="66" t="s">
        <v>4</v>
      </c>
      <c r="R2" s="65"/>
      <c r="S2" s="65"/>
      <c r="T2" s="65"/>
      <c r="U2" s="65"/>
      <c r="V2" s="68"/>
      <c r="W2" s="69"/>
    </row>
    <row r="3" spans="1:23">
      <c r="A3" s="70">
        <v>2025216707</v>
      </c>
      <c r="B3" s="70" t="s">
        <v>200</v>
      </c>
      <c r="C3" s="71">
        <v>68.0414</v>
      </c>
      <c r="D3" s="71">
        <v>7.4</v>
      </c>
      <c r="E3" s="71">
        <v>0</v>
      </c>
      <c r="F3" s="71">
        <v>75.4414</v>
      </c>
      <c r="G3" s="72">
        <f t="shared" ref="G3:G49" si="0">F3*0.15</f>
        <v>11.31621</v>
      </c>
      <c r="H3" s="71">
        <v>88.9776315789474</v>
      </c>
      <c r="I3" s="71">
        <v>12.6666666666667</v>
      </c>
      <c r="J3" s="71">
        <v>0</v>
      </c>
      <c r="K3" s="71">
        <v>74.7154385964913</v>
      </c>
      <c r="L3" s="73">
        <f t="shared" ref="L3:L49" si="1">K3*0.75</f>
        <v>56.0365789473685</v>
      </c>
      <c r="M3" s="71">
        <v>70</v>
      </c>
      <c r="N3" s="71">
        <v>12</v>
      </c>
      <c r="O3" s="71">
        <v>0</v>
      </c>
      <c r="P3" s="71">
        <v>82</v>
      </c>
      <c r="Q3" s="74">
        <f t="shared" ref="Q3:Q49" si="2">P3*0.1</f>
        <v>8.2</v>
      </c>
      <c r="R3" s="73">
        <f t="shared" ref="R3:R49" si="3">G3+L3+Q3</f>
        <v>75.5527889473685</v>
      </c>
      <c r="S3" s="75">
        <f t="shared" ref="S3:S49" si="4">RANK(R3,$R$3:$R$49)</f>
        <v>1</v>
      </c>
      <c r="T3" s="76">
        <v>5</v>
      </c>
      <c r="U3" s="76">
        <v>437</v>
      </c>
      <c r="V3" s="77">
        <v>0.888888888888889</v>
      </c>
      <c r="W3" s="78">
        <v>0</v>
      </c>
    </row>
    <row r="4" spans="1:23">
      <c r="A4" s="70">
        <v>2025215372</v>
      </c>
      <c r="B4" s="70" t="s">
        <v>201</v>
      </c>
      <c r="C4" s="71">
        <v>67.9784</v>
      </c>
      <c r="D4" s="71">
        <v>7.6</v>
      </c>
      <c r="E4" s="71">
        <v>0</v>
      </c>
      <c r="F4" s="71">
        <v>75.5784</v>
      </c>
      <c r="G4" s="72">
        <f t="shared" si="0"/>
        <v>11.33676</v>
      </c>
      <c r="H4" s="71">
        <v>89.5894736842105</v>
      </c>
      <c r="I4" s="71">
        <v>2.25</v>
      </c>
      <c r="J4" s="71">
        <v>0</v>
      </c>
      <c r="K4" s="71">
        <v>73.1215789473684</v>
      </c>
      <c r="L4" s="73">
        <f t="shared" si="1"/>
        <v>54.8411842105263</v>
      </c>
      <c r="M4" s="71">
        <v>70</v>
      </c>
      <c r="N4" s="71">
        <v>3</v>
      </c>
      <c r="O4" s="71">
        <v>0</v>
      </c>
      <c r="P4" s="71">
        <v>73</v>
      </c>
      <c r="Q4" s="74">
        <f t="shared" si="2"/>
        <v>7.3</v>
      </c>
      <c r="R4" s="73">
        <f t="shared" si="3"/>
        <v>73.4779442105263</v>
      </c>
      <c r="S4" s="75">
        <f t="shared" si="4"/>
        <v>2</v>
      </c>
      <c r="T4" s="76">
        <v>1</v>
      </c>
      <c r="U4" s="76">
        <v>434</v>
      </c>
      <c r="V4" s="77">
        <v>0.9</v>
      </c>
      <c r="W4" s="78">
        <v>0</v>
      </c>
    </row>
    <row r="5" spans="1:23">
      <c r="A5" s="70">
        <v>2025216708</v>
      </c>
      <c r="B5" s="70" t="s">
        <v>202</v>
      </c>
      <c r="C5" s="71">
        <v>67.9532</v>
      </c>
      <c r="D5" s="71">
        <v>6.8</v>
      </c>
      <c r="E5" s="71">
        <v>0</v>
      </c>
      <c r="F5" s="71">
        <v>74.7532</v>
      </c>
      <c r="G5" s="72">
        <f t="shared" si="0"/>
        <v>11.21298</v>
      </c>
      <c r="H5" s="71">
        <v>84.8315789473684</v>
      </c>
      <c r="I5" s="71">
        <v>16</v>
      </c>
      <c r="J5" s="71">
        <v>0</v>
      </c>
      <c r="K5" s="71">
        <v>72.0652631578947</v>
      </c>
      <c r="L5" s="73">
        <f t="shared" si="1"/>
        <v>54.048947368421</v>
      </c>
      <c r="M5" s="71">
        <v>70</v>
      </c>
      <c r="N5" s="71">
        <v>4</v>
      </c>
      <c r="O5" s="71">
        <v>0</v>
      </c>
      <c r="P5" s="71">
        <v>74</v>
      </c>
      <c r="Q5" s="74">
        <f t="shared" si="2"/>
        <v>7.4</v>
      </c>
      <c r="R5" s="73">
        <f t="shared" si="3"/>
        <v>72.661927368421</v>
      </c>
      <c r="S5" s="75">
        <f t="shared" si="4"/>
        <v>3</v>
      </c>
      <c r="T5" s="76">
        <v>21</v>
      </c>
      <c r="U5" s="76">
        <v>460</v>
      </c>
      <c r="V5" s="77">
        <v>0.666666666666667</v>
      </c>
      <c r="W5" s="78">
        <v>0</v>
      </c>
    </row>
    <row r="6" spans="1:23">
      <c r="A6" s="70">
        <v>2025215387</v>
      </c>
      <c r="B6" s="70" t="s">
        <v>203</v>
      </c>
      <c r="C6" s="71">
        <v>67.8902</v>
      </c>
      <c r="D6" s="71">
        <v>8.9</v>
      </c>
      <c r="E6" s="71">
        <v>0</v>
      </c>
      <c r="F6" s="71">
        <v>76.7902</v>
      </c>
      <c r="G6" s="72">
        <f t="shared" si="0"/>
        <v>11.51853</v>
      </c>
      <c r="H6" s="71">
        <v>86.9621428571429</v>
      </c>
      <c r="I6" s="71">
        <v>0</v>
      </c>
      <c r="J6" s="71">
        <v>0</v>
      </c>
      <c r="K6" s="71">
        <v>70.5697142857143</v>
      </c>
      <c r="L6" s="73">
        <f t="shared" si="1"/>
        <v>52.9272857142857</v>
      </c>
      <c r="M6" s="71">
        <v>70</v>
      </c>
      <c r="N6" s="71">
        <v>6</v>
      </c>
      <c r="O6" s="71">
        <v>0</v>
      </c>
      <c r="P6" s="71">
        <v>76</v>
      </c>
      <c r="Q6" s="74">
        <f t="shared" si="2"/>
        <v>7.6</v>
      </c>
      <c r="R6" s="73">
        <f t="shared" si="3"/>
        <v>72.0458157142857</v>
      </c>
      <c r="S6" s="75">
        <f t="shared" si="4"/>
        <v>4</v>
      </c>
      <c r="T6" s="76">
        <v>8</v>
      </c>
      <c r="U6" s="76">
        <v>446</v>
      </c>
      <c r="V6" s="77">
        <v>0.8</v>
      </c>
      <c r="W6" s="78">
        <v>0</v>
      </c>
    </row>
    <row r="7" spans="1:23">
      <c r="A7" s="70">
        <v>2025215371</v>
      </c>
      <c r="B7" s="70" t="s">
        <v>204</v>
      </c>
      <c r="C7" s="71">
        <v>68.0162</v>
      </c>
      <c r="D7" s="71">
        <v>3.3</v>
      </c>
      <c r="E7" s="71">
        <v>0</v>
      </c>
      <c r="F7" s="71">
        <v>71.3162</v>
      </c>
      <c r="G7" s="72">
        <f t="shared" si="0"/>
        <v>10.69743</v>
      </c>
      <c r="H7" s="71">
        <v>86.99</v>
      </c>
      <c r="I7" s="71">
        <v>0</v>
      </c>
      <c r="J7" s="71">
        <v>0</v>
      </c>
      <c r="K7" s="71">
        <v>70.592</v>
      </c>
      <c r="L7" s="73">
        <f t="shared" si="1"/>
        <v>52.944</v>
      </c>
      <c r="M7" s="71">
        <v>70</v>
      </c>
      <c r="N7" s="71">
        <v>9.6</v>
      </c>
      <c r="O7" s="71">
        <v>0</v>
      </c>
      <c r="P7" s="71">
        <v>79.6</v>
      </c>
      <c r="Q7" s="74">
        <f t="shared" si="2"/>
        <v>7.96</v>
      </c>
      <c r="R7" s="73">
        <f t="shared" si="3"/>
        <v>71.60143</v>
      </c>
      <c r="S7" s="75">
        <f t="shared" si="4"/>
        <v>5</v>
      </c>
      <c r="T7" s="76">
        <v>12</v>
      </c>
      <c r="U7" s="76">
        <v>442</v>
      </c>
      <c r="V7" s="77">
        <v>0.9</v>
      </c>
      <c r="W7" s="78">
        <v>0</v>
      </c>
    </row>
    <row r="8" spans="1:23">
      <c r="A8" s="70">
        <v>2025216712</v>
      </c>
      <c r="B8" s="70" t="s">
        <v>205</v>
      </c>
      <c r="C8" s="71">
        <v>67.9616</v>
      </c>
      <c r="D8" s="71">
        <v>7.58</v>
      </c>
      <c r="E8" s="71">
        <v>0</v>
      </c>
      <c r="F8" s="71">
        <v>75.5416</v>
      </c>
      <c r="G8" s="72">
        <f t="shared" si="0"/>
        <v>11.33124</v>
      </c>
      <c r="H8" s="71">
        <v>85.4222222222222</v>
      </c>
      <c r="I8" s="71">
        <v>6</v>
      </c>
      <c r="J8" s="71">
        <v>0</v>
      </c>
      <c r="K8" s="71">
        <v>70.5377777777778</v>
      </c>
      <c r="L8" s="73">
        <f t="shared" si="1"/>
        <v>52.9033333333333</v>
      </c>
      <c r="M8" s="71">
        <v>70</v>
      </c>
      <c r="N8" s="71">
        <v>3</v>
      </c>
      <c r="O8" s="71">
        <v>0</v>
      </c>
      <c r="P8" s="71">
        <v>73</v>
      </c>
      <c r="Q8" s="74">
        <f t="shared" si="2"/>
        <v>7.3</v>
      </c>
      <c r="R8" s="73">
        <f t="shared" si="3"/>
        <v>71.5345733333333</v>
      </c>
      <c r="S8" s="75">
        <f t="shared" si="4"/>
        <v>6</v>
      </c>
      <c r="T8" s="76">
        <v>15</v>
      </c>
      <c r="U8" s="76">
        <v>467</v>
      </c>
      <c r="V8" s="77">
        <v>0.777777777777778</v>
      </c>
      <c r="W8" s="78">
        <v>0</v>
      </c>
    </row>
    <row r="9" spans="1:23">
      <c r="A9" s="70">
        <v>2025215366</v>
      </c>
      <c r="B9" s="70" t="s">
        <v>206</v>
      </c>
      <c r="C9" s="71">
        <v>67.8104</v>
      </c>
      <c r="D9" s="71">
        <v>4.6</v>
      </c>
      <c r="E9" s="71">
        <v>0</v>
      </c>
      <c r="F9" s="71">
        <v>72.4104</v>
      </c>
      <c r="G9" s="72">
        <f t="shared" si="0"/>
        <v>10.86156</v>
      </c>
      <c r="H9" s="71">
        <v>87.8326315789474</v>
      </c>
      <c r="I9" s="71">
        <v>0</v>
      </c>
      <c r="J9" s="71">
        <v>0</v>
      </c>
      <c r="K9" s="71">
        <v>71.2661052631579</v>
      </c>
      <c r="L9" s="73">
        <f t="shared" si="1"/>
        <v>53.4495789473684</v>
      </c>
      <c r="M9" s="71">
        <v>70</v>
      </c>
      <c r="N9" s="71">
        <v>0</v>
      </c>
      <c r="O9" s="71">
        <v>0</v>
      </c>
      <c r="P9" s="71">
        <v>70</v>
      </c>
      <c r="Q9" s="74">
        <f t="shared" si="2"/>
        <v>7</v>
      </c>
      <c r="R9" s="73">
        <f t="shared" si="3"/>
        <v>71.3111389473684</v>
      </c>
      <c r="S9" s="75">
        <f t="shared" si="4"/>
        <v>7</v>
      </c>
      <c r="T9" s="76">
        <v>3</v>
      </c>
      <c r="U9" s="76">
        <v>444</v>
      </c>
      <c r="V9" s="77">
        <v>0.9</v>
      </c>
      <c r="W9" s="78">
        <v>0</v>
      </c>
    </row>
    <row r="10" spans="1:23">
      <c r="A10" s="70">
        <v>2025215381</v>
      </c>
      <c r="B10" s="70" t="s">
        <v>207</v>
      </c>
      <c r="C10" s="71">
        <v>67.8062</v>
      </c>
      <c r="D10" s="71">
        <v>3.6</v>
      </c>
      <c r="E10" s="71">
        <v>0</v>
      </c>
      <c r="F10" s="71">
        <v>71.4062</v>
      </c>
      <c r="G10" s="72">
        <f t="shared" si="0"/>
        <v>10.71093</v>
      </c>
      <c r="H10" s="71">
        <v>87.7388888888889</v>
      </c>
      <c r="I10" s="71">
        <v>0</v>
      </c>
      <c r="J10" s="71">
        <v>0</v>
      </c>
      <c r="K10" s="71">
        <v>71.1911111111111</v>
      </c>
      <c r="L10" s="73">
        <f t="shared" si="1"/>
        <v>53.3933333333333</v>
      </c>
      <c r="M10" s="71">
        <v>70</v>
      </c>
      <c r="N10" s="71">
        <v>2</v>
      </c>
      <c r="O10" s="71">
        <v>0</v>
      </c>
      <c r="P10" s="71">
        <v>72</v>
      </c>
      <c r="Q10" s="74">
        <f t="shared" si="2"/>
        <v>7.2</v>
      </c>
      <c r="R10" s="73">
        <f t="shared" si="3"/>
        <v>71.3042633333333</v>
      </c>
      <c r="S10" s="75">
        <f t="shared" si="4"/>
        <v>8</v>
      </c>
      <c r="T10" s="76">
        <v>9</v>
      </c>
      <c r="U10" s="76">
        <v>462</v>
      </c>
      <c r="V10" s="77">
        <v>0.888888888888889</v>
      </c>
      <c r="W10" s="78">
        <v>0</v>
      </c>
    </row>
    <row r="11" spans="1:23">
      <c r="A11" s="70">
        <v>2025215309</v>
      </c>
      <c r="B11" s="70" t="s">
        <v>208</v>
      </c>
      <c r="C11" s="71">
        <v>67.9322</v>
      </c>
      <c r="D11" s="71">
        <v>7</v>
      </c>
      <c r="E11" s="71">
        <v>0</v>
      </c>
      <c r="F11" s="71">
        <v>74.9322</v>
      </c>
      <c r="G11" s="72">
        <f t="shared" si="0"/>
        <v>11.23983</v>
      </c>
      <c r="H11" s="71">
        <v>87.1314285714286</v>
      </c>
      <c r="I11" s="71">
        <v>0</v>
      </c>
      <c r="J11" s="71">
        <v>0</v>
      </c>
      <c r="K11" s="71">
        <v>70.7051428571429</v>
      </c>
      <c r="L11" s="73">
        <f t="shared" si="1"/>
        <v>53.0288571428572</v>
      </c>
      <c r="M11" s="71">
        <v>70</v>
      </c>
      <c r="N11" s="71">
        <v>0</v>
      </c>
      <c r="O11" s="71">
        <v>0</v>
      </c>
      <c r="P11" s="71">
        <v>70</v>
      </c>
      <c r="Q11" s="74">
        <f t="shared" si="2"/>
        <v>7</v>
      </c>
      <c r="R11" s="73">
        <f t="shared" si="3"/>
        <v>71.2686871428572</v>
      </c>
      <c r="S11" s="75">
        <f t="shared" si="4"/>
        <v>9</v>
      </c>
      <c r="T11" s="76">
        <v>4</v>
      </c>
      <c r="U11" s="76">
        <v>443</v>
      </c>
      <c r="V11" s="77">
        <v>1</v>
      </c>
      <c r="W11" s="78">
        <v>0</v>
      </c>
    </row>
    <row r="12" spans="1:23">
      <c r="A12" s="70">
        <v>2025215370</v>
      </c>
      <c r="B12" s="70" t="s">
        <v>209</v>
      </c>
      <c r="C12" s="71">
        <v>67.9112</v>
      </c>
      <c r="D12" s="71">
        <v>4.9</v>
      </c>
      <c r="E12" s="71">
        <v>0</v>
      </c>
      <c r="F12" s="71">
        <v>72.8112</v>
      </c>
      <c r="G12" s="72">
        <f t="shared" si="0"/>
        <v>10.92168</v>
      </c>
      <c r="H12" s="71">
        <v>87.6388888888889</v>
      </c>
      <c r="I12" s="71">
        <v>0</v>
      </c>
      <c r="J12" s="71">
        <v>0</v>
      </c>
      <c r="K12" s="71">
        <v>71.1111111111111</v>
      </c>
      <c r="L12" s="73">
        <f t="shared" si="1"/>
        <v>53.3333333333333</v>
      </c>
      <c r="M12" s="71">
        <v>70</v>
      </c>
      <c r="N12" s="71">
        <v>0</v>
      </c>
      <c r="O12" s="71">
        <v>0</v>
      </c>
      <c r="P12" s="71">
        <v>70</v>
      </c>
      <c r="Q12" s="74">
        <f t="shared" si="2"/>
        <v>7</v>
      </c>
      <c r="R12" s="73">
        <f t="shared" si="3"/>
        <v>71.2550133333333</v>
      </c>
      <c r="S12" s="75">
        <f t="shared" si="4"/>
        <v>10</v>
      </c>
      <c r="T12" s="76">
        <v>9</v>
      </c>
      <c r="U12" s="76">
        <v>476</v>
      </c>
      <c r="V12" s="77">
        <v>0.666666666666667</v>
      </c>
      <c r="W12" s="78">
        <v>0</v>
      </c>
    </row>
    <row r="13" spans="1:23">
      <c r="A13" s="70">
        <v>2025216709</v>
      </c>
      <c r="B13" s="70" t="s">
        <v>210</v>
      </c>
      <c r="C13" s="71">
        <v>66.8108</v>
      </c>
      <c r="D13" s="71">
        <v>5.2</v>
      </c>
      <c r="E13" s="71">
        <v>0</v>
      </c>
      <c r="F13" s="71">
        <v>72.0108</v>
      </c>
      <c r="G13" s="72">
        <f t="shared" si="0"/>
        <v>10.80162</v>
      </c>
      <c r="H13" s="71">
        <v>83.4368421052632</v>
      </c>
      <c r="I13" s="71">
        <v>17.3333333333333</v>
      </c>
      <c r="J13" s="71">
        <v>0</v>
      </c>
      <c r="K13" s="71">
        <v>70.2161403508772</v>
      </c>
      <c r="L13" s="73">
        <f t="shared" si="1"/>
        <v>52.6621052631579</v>
      </c>
      <c r="M13" s="71">
        <v>70</v>
      </c>
      <c r="N13" s="71">
        <v>3</v>
      </c>
      <c r="O13" s="71">
        <v>0</v>
      </c>
      <c r="P13" s="71">
        <v>73</v>
      </c>
      <c r="Q13" s="74">
        <f t="shared" si="2"/>
        <v>7.3</v>
      </c>
      <c r="R13" s="73">
        <f t="shared" si="3"/>
        <v>70.7637252631579</v>
      </c>
      <c r="S13" s="75">
        <f t="shared" si="4"/>
        <v>11</v>
      </c>
      <c r="T13" s="76">
        <v>36</v>
      </c>
      <c r="U13" s="76">
        <v>0</v>
      </c>
      <c r="V13" s="77">
        <v>0.666666666666667</v>
      </c>
      <c r="W13" s="78">
        <v>0</v>
      </c>
    </row>
    <row r="14" spans="1:23">
      <c r="A14" s="70">
        <v>2025215367</v>
      </c>
      <c r="B14" s="70" t="s">
        <v>211</v>
      </c>
      <c r="C14" s="71">
        <v>67.7852</v>
      </c>
      <c r="D14" s="71">
        <v>0</v>
      </c>
      <c r="E14" s="71">
        <v>0</v>
      </c>
      <c r="F14" s="71">
        <v>67.7852</v>
      </c>
      <c r="G14" s="72">
        <f t="shared" si="0"/>
        <v>10.16778</v>
      </c>
      <c r="H14" s="71">
        <v>87.8021052631579</v>
      </c>
      <c r="I14" s="71">
        <v>0</v>
      </c>
      <c r="J14" s="71">
        <v>0</v>
      </c>
      <c r="K14" s="71">
        <v>71.2416842105263</v>
      </c>
      <c r="L14" s="73">
        <f t="shared" si="1"/>
        <v>53.4312631578947</v>
      </c>
      <c r="M14" s="71">
        <v>70</v>
      </c>
      <c r="N14" s="71">
        <v>0</v>
      </c>
      <c r="O14" s="71">
        <v>0</v>
      </c>
      <c r="P14" s="71">
        <v>70</v>
      </c>
      <c r="Q14" s="74">
        <f t="shared" si="2"/>
        <v>7</v>
      </c>
      <c r="R14" s="73">
        <f t="shared" si="3"/>
        <v>70.5990431578947</v>
      </c>
      <c r="S14" s="75">
        <f t="shared" si="4"/>
        <v>12</v>
      </c>
      <c r="T14" s="76">
        <v>6</v>
      </c>
      <c r="U14" s="76">
        <v>433</v>
      </c>
      <c r="V14" s="77">
        <v>1</v>
      </c>
      <c r="W14" s="78">
        <v>0</v>
      </c>
    </row>
    <row r="15" spans="1:23">
      <c r="A15" s="70">
        <v>2025215354</v>
      </c>
      <c r="B15" s="70" t="s">
        <v>212</v>
      </c>
      <c r="C15" s="71">
        <v>67.0796</v>
      </c>
      <c r="D15" s="71">
        <v>7.1</v>
      </c>
      <c r="E15" s="71">
        <v>0</v>
      </c>
      <c r="F15" s="71">
        <v>74.1796</v>
      </c>
      <c r="G15" s="72">
        <f t="shared" si="0"/>
        <v>11.12694</v>
      </c>
      <c r="H15" s="71">
        <v>85.2342105263158</v>
      </c>
      <c r="I15" s="71">
        <v>0</v>
      </c>
      <c r="J15" s="71">
        <v>0</v>
      </c>
      <c r="K15" s="71">
        <v>68.1873684210527</v>
      </c>
      <c r="L15" s="73">
        <f t="shared" si="1"/>
        <v>51.1405263157895</v>
      </c>
      <c r="M15" s="71">
        <v>70</v>
      </c>
      <c r="N15" s="71">
        <v>13.2</v>
      </c>
      <c r="O15" s="71">
        <v>0</v>
      </c>
      <c r="P15" s="71">
        <v>83.2</v>
      </c>
      <c r="Q15" s="74">
        <f t="shared" si="2"/>
        <v>8.32</v>
      </c>
      <c r="R15" s="73">
        <f t="shared" si="3"/>
        <v>70.5874663157895</v>
      </c>
      <c r="S15" s="75">
        <f t="shared" si="4"/>
        <v>13</v>
      </c>
      <c r="T15" s="76">
        <v>19</v>
      </c>
      <c r="U15" s="76">
        <v>0</v>
      </c>
      <c r="V15" s="77">
        <v>0.8</v>
      </c>
      <c r="W15" s="78">
        <v>0</v>
      </c>
    </row>
    <row r="16" spans="1:23">
      <c r="A16" s="70">
        <v>2025216710</v>
      </c>
      <c r="B16" s="70" t="s">
        <v>213</v>
      </c>
      <c r="C16" s="71">
        <v>66.8948</v>
      </c>
      <c r="D16" s="71">
        <v>4.1</v>
      </c>
      <c r="E16" s="71">
        <v>0</v>
      </c>
      <c r="F16" s="71">
        <v>70.9948</v>
      </c>
      <c r="G16" s="72">
        <f t="shared" si="0"/>
        <v>10.64922</v>
      </c>
      <c r="H16" s="71">
        <v>83.3697368421053</v>
      </c>
      <c r="I16" s="71">
        <v>16</v>
      </c>
      <c r="J16" s="71">
        <v>0</v>
      </c>
      <c r="K16" s="71">
        <v>69.8957894736842</v>
      </c>
      <c r="L16" s="73">
        <f t="shared" si="1"/>
        <v>52.4218421052632</v>
      </c>
      <c r="M16" s="71">
        <v>70</v>
      </c>
      <c r="N16" s="71">
        <v>4</v>
      </c>
      <c r="O16" s="71">
        <v>0</v>
      </c>
      <c r="P16" s="71">
        <v>74</v>
      </c>
      <c r="Q16" s="74">
        <f t="shared" si="2"/>
        <v>7.4</v>
      </c>
      <c r="R16" s="73">
        <f t="shared" si="3"/>
        <v>70.4710621052632</v>
      </c>
      <c r="S16" s="75">
        <f t="shared" si="4"/>
        <v>14</v>
      </c>
      <c r="T16" s="76">
        <v>39</v>
      </c>
      <c r="U16" s="76">
        <v>0</v>
      </c>
      <c r="V16" s="77">
        <v>0.555555555555556</v>
      </c>
      <c r="W16" s="78">
        <v>0</v>
      </c>
    </row>
    <row r="17" spans="1:23">
      <c r="A17" s="70">
        <v>2025215341</v>
      </c>
      <c r="B17" s="70" t="s">
        <v>214</v>
      </c>
      <c r="C17" s="71">
        <v>67.9196</v>
      </c>
      <c r="D17" s="71">
        <v>0.6</v>
      </c>
      <c r="E17" s="71">
        <v>0</v>
      </c>
      <c r="F17" s="71">
        <v>68.5196</v>
      </c>
      <c r="G17" s="72">
        <f t="shared" si="0"/>
        <v>10.27794</v>
      </c>
      <c r="H17" s="71">
        <v>86.9811111111111</v>
      </c>
      <c r="I17" s="71">
        <v>0</v>
      </c>
      <c r="J17" s="71">
        <v>0</v>
      </c>
      <c r="K17" s="71">
        <v>70.5848888888889</v>
      </c>
      <c r="L17" s="73">
        <f t="shared" si="1"/>
        <v>52.9386666666667</v>
      </c>
      <c r="M17" s="71">
        <v>70</v>
      </c>
      <c r="N17" s="71">
        <v>0</v>
      </c>
      <c r="O17" s="71">
        <v>0</v>
      </c>
      <c r="P17" s="71">
        <v>70</v>
      </c>
      <c r="Q17" s="74">
        <f t="shared" si="2"/>
        <v>7</v>
      </c>
      <c r="R17" s="73">
        <f t="shared" si="3"/>
        <v>70.2166066666667</v>
      </c>
      <c r="S17" s="75">
        <f t="shared" si="4"/>
        <v>15</v>
      </c>
      <c r="T17" s="76">
        <v>11</v>
      </c>
      <c r="U17" s="76">
        <v>452</v>
      </c>
      <c r="V17" s="77">
        <v>0.888888888888889</v>
      </c>
      <c r="W17" s="78">
        <v>0</v>
      </c>
    </row>
    <row r="18" spans="1:23">
      <c r="A18" s="70">
        <v>2025215345</v>
      </c>
      <c r="B18" s="70" t="s">
        <v>215</v>
      </c>
      <c r="C18" s="71">
        <v>67.9238</v>
      </c>
      <c r="D18" s="71">
        <v>0</v>
      </c>
      <c r="E18" s="71">
        <v>0</v>
      </c>
      <c r="F18" s="71">
        <v>67.9238</v>
      </c>
      <c r="G18" s="72">
        <f t="shared" si="0"/>
        <v>10.18857</v>
      </c>
      <c r="H18" s="71">
        <v>87.0333333333333</v>
      </c>
      <c r="I18" s="71">
        <v>0</v>
      </c>
      <c r="J18" s="71">
        <v>0</v>
      </c>
      <c r="K18" s="71">
        <v>70.6266666666667</v>
      </c>
      <c r="L18" s="73">
        <f t="shared" si="1"/>
        <v>52.97</v>
      </c>
      <c r="M18" s="71">
        <v>70</v>
      </c>
      <c r="N18" s="71">
        <v>0</v>
      </c>
      <c r="O18" s="71">
        <v>0</v>
      </c>
      <c r="P18" s="71">
        <v>70</v>
      </c>
      <c r="Q18" s="74">
        <f t="shared" si="2"/>
        <v>7</v>
      </c>
      <c r="R18" s="73">
        <f t="shared" si="3"/>
        <v>70.15857</v>
      </c>
      <c r="S18" s="75">
        <f t="shared" si="4"/>
        <v>16</v>
      </c>
      <c r="T18" s="76">
        <v>7</v>
      </c>
      <c r="U18" s="76">
        <v>470</v>
      </c>
      <c r="V18" s="77">
        <v>0.9</v>
      </c>
      <c r="W18" s="78">
        <v>0</v>
      </c>
    </row>
    <row r="19" spans="1:23">
      <c r="A19" s="70">
        <v>2025215337</v>
      </c>
      <c r="B19" s="70" t="s">
        <v>216</v>
      </c>
      <c r="C19" s="71">
        <v>67.949</v>
      </c>
      <c r="D19" s="71">
        <v>6</v>
      </c>
      <c r="E19" s="71">
        <v>0</v>
      </c>
      <c r="F19" s="71">
        <v>73.949</v>
      </c>
      <c r="G19" s="72">
        <f t="shared" si="0"/>
        <v>11.09235</v>
      </c>
      <c r="H19" s="71">
        <v>83.535</v>
      </c>
      <c r="I19" s="71">
        <v>0</v>
      </c>
      <c r="J19" s="71">
        <v>0</v>
      </c>
      <c r="K19" s="71">
        <v>67.828</v>
      </c>
      <c r="L19" s="73">
        <f t="shared" si="1"/>
        <v>50.871</v>
      </c>
      <c r="M19" s="71">
        <v>70</v>
      </c>
      <c r="N19" s="71">
        <v>10</v>
      </c>
      <c r="O19" s="71">
        <v>0</v>
      </c>
      <c r="P19" s="71">
        <v>80</v>
      </c>
      <c r="Q19" s="74">
        <f t="shared" si="2"/>
        <v>8</v>
      </c>
      <c r="R19" s="73">
        <f t="shared" si="3"/>
        <v>69.96335</v>
      </c>
      <c r="S19" s="75">
        <f t="shared" si="4"/>
        <v>17</v>
      </c>
      <c r="T19" s="76">
        <v>26</v>
      </c>
      <c r="U19" s="76">
        <v>464</v>
      </c>
      <c r="V19" s="77">
        <v>0.6</v>
      </c>
      <c r="W19" s="78">
        <v>0</v>
      </c>
    </row>
    <row r="20" spans="1:23">
      <c r="A20" s="70">
        <v>2025215382</v>
      </c>
      <c r="B20" s="70" t="s">
        <v>217</v>
      </c>
      <c r="C20" s="71">
        <v>67.8566</v>
      </c>
      <c r="D20" s="71">
        <v>4.9</v>
      </c>
      <c r="E20" s="71">
        <v>0</v>
      </c>
      <c r="F20" s="71">
        <v>72.7566</v>
      </c>
      <c r="G20" s="72">
        <f t="shared" si="0"/>
        <v>10.91349</v>
      </c>
      <c r="H20" s="71">
        <v>83.655</v>
      </c>
      <c r="I20" s="71">
        <v>0</v>
      </c>
      <c r="J20" s="71">
        <v>0</v>
      </c>
      <c r="K20" s="71">
        <v>67.924</v>
      </c>
      <c r="L20" s="73">
        <f t="shared" si="1"/>
        <v>50.943</v>
      </c>
      <c r="M20" s="71">
        <v>70</v>
      </c>
      <c r="N20" s="71">
        <v>9.6</v>
      </c>
      <c r="O20" s="71">
        <v>0</v>
      </c>
      <c r="P20" s="71">
        <v>79.6</v>
      </c>
      <c r="Q20" s="74">
        <f t="shared" si="2"/>
        <v>7.96</v>
      </c>
      <c r="R20" s="73">
        <f t="shared" si="3"/>
        <v>69.81649</v>
      </c>
      <c r="S20" s="75">
        <f t="shared" si="4"/>
        <v>18</v>
      </c>
      <c r="T20" s="76">
        <v>38</v>
      </c>
      <c r="U20" s="76">
        <v>460</v>
      </c>
      <c r="V20" s="77">
        <v>0.6</v>
      </c>
      <c r="W20" s="78">
        <v>0</v>
      </c>
    </row>
    <row r="21" spans="1:23">
      <c r="A21" s="70">
        <v>2025215340</v>
      </c>
      <c r="B21" s="70" t="s">
        <v>218</v>
      </c>
      <c r="C21" s="71">
        <v>67.907</v>
      </c>
      <c r="D21" s="71">
        <v>0.6</v>
      </c>
      <c r="E21" s="71">
        <v>0</v>
      </c>
      <c r="F21" s="71">
        <v>68.507</v>
      </c>
      <c r="G21" s="72">
        <f t="shared" si="0"/>
        <v>10.27605</v>
      </c>
      <c r="H21" s="71">
        <v>86.1638888888889</v>
      </c>
      <c r="I21" s="71">
        <v>0</v>
      </c>
      <c r="J21" s="71">
        <v>0</v>
      </c>
      <c r="K21" s="71">
        <v>69.9311111111111</v>
      </c>
      <c r="L21" s="73">
        <f t="shared" si="1"/>
        <v>52.4483333333333</v>
      </c>
      <c r="M21" s="71">
        <v>70</v>
      </c>
      <c r="N21" s="71">
        <v>0</v>
      </c>
      <c r="O21" s="71">
        <v>0</v>
      </c>
      <c r="P21" s="71">
        <v>70</v>
      </c>
      <c r="Q21" s="74">
        <f t="shared" si="2"/>
        <v>7</v>
      </c>
      <c r="R21" s="73">
        <f t="shared" si="3"/>
        <v>69.7243833333333</v>
      </c>
      <c r="S21" s="75">
        <f t="shared" si="4"/>
        <v>19</v>
      </c>
      <c r="T21" s="76">
        <v>16</v>
      </c>
      <c r="U21" s="76">
        <v>526</v>
      </c>
      <c r="V21" s="77">
        <v>0.888888888888889</v>
      </c>
      <c r="W21" s="78">
        <v>0</v>
      </c>
    </row>
    <row r="22" spans="1:23">
      <c r="A22" s="70">
        <v>2025215343</v>
      </c>
      <c r="B22" s="70" t="s">
        <v>219</v>
      </c>
      <c r="C22" s="71">
        <v>67.9364</v>
      </c>
      <c r="D22" s="71">
        <v>1.2</v>
      </c>
      <c r="E22" s="71">
        <v>0</v>
      </c>
      <c r="F22" s="71">
        <v>69.1364</v>
      </c>
      <c r="G22" s="72">
        <f t="shared" si="0"/>
        <v>10.37046</v>
      </c>
      <c r="H22" s="71">
        <v>85.6888888888889</v>
      </c>
      <c r="I22" s="71">
        <v>0</v>
      </c>
      <c r="J22" s="71">
        <v>0</v>
      </c>
      <c r="K22" s="71">
        <v>69.5511111111111</v>
      </c>
      <c r="L22" s="73">
        <f t="shared" si="1"/>
        <v>52.1633333333333</v>
      </c>
      <c r="M22" s="71">
        <v>70</v>
      </c>
      <c r="N22" s="71">
        <v>0</v>
      </c>
      <c r="O22" s="71">
        <v>0</v>
      </c>
      <c r="P22" s="71">
        <v>70</v>
      </c>
      <c r="Q22" s="74">
        <f t="shared" si="2"/>
        <v>7</v>
      </c>
      <c r="R22" s="73">
        <f t="shared" si="3"/>
        <v>69.5337933333333</v>
      </c>
      <c r="S22" s="75">
        <f t="shared" si="4"/>
        <v>20</v>
      </c>
      <c r="T22" s="76">
        <v>13</v>
      </c>
      <c r="U22" s="76">
        <v>437</v>
      </c>
      <c r="V22" s="77">
        <v>0.888888888888889</v>
      </c>
      <c r="W22" s="78">
        <v>0</v>
      </c>
    </row>
    <row r="23" spans="1:23">
      <c r="A23" s="70">
        <v>2025215356</v>
      </c>
      <c r="B23" s="70" t="s">
        <v>220</v>
      </c>
      <c r="C23" s="71">
        <v>68.0078</v>
      </c>
      <c r="D23" s="71">
        <v>4.22</v>
      </c>
      <c r="E23" s="71">
        <v>0</v>
      </c>
      <c r="F23" s="71">
        <v>72.2278</v>
      </c>
      <c r="G23" s="72">
        <f t="shared" si="0"/>
        <v>10.83417</v>
      </c>
      <c r="H23" s="71">
        <v>83.1361111111111</v>
      </c>
      <c r="I23" s="71">
        <v>0</v>
      </c>
      <c r="J23" s="71">
        <v>0</v>
      </c>
      <c r="K23" s="71">
        <v>67.5088888888889</v>
      </c>
      <c r="L23" s="73">
        <f t="shared" si="1"/>
        <v>50.6316666666667</v>
      </c>
      <c r="M23" s="71">
        <v>70</v>
      </c>
      <c r="N23" s="71">
        <v>9</v>
      </c>
      <c r="O23" s="71">
        <v>0</v>
      </c>
      <c r="P23" s="71">
        <v>79</v>
      </c>
      <c r="Q23" s="74">
        <f t="shared" si="2"/>
        <v>7.9</v>
      </c>
      <c r="R23" s="73">
        <f t="shared" si="3"/>
        <v>69.3658366666667</v>
      </c>
      <c r="S23" s="75">
        <f t="shared" si="4"/>
        <v>21</v>
      </c>
      <c r="T23" s="76">
        <v>14</v>
      </c>
      <c r="U23" s="76">
        <v>429</v>
      </c>
      <c r="V23" s="77">
        <v>0.888888888888889</v>
      </c>
      <c r="W23" s="78">
        <v>0</v>
      </c>
    </row>
    <row r="24" spans="1:23">
      <c r="A24" s="70">
        <v>2025216703</v>
      </c>
      <c r="B24" s="70" t="s">
        <v>221</v>
      </c>
      <c r="C24" s="71">
        <v>66.8024</v>
      </c>
      <c r="D24" s="71">
        <v>0</v>
      </c>
      <c r="E24" s="71">
        <v>0</v>
      </c>
      <c r="F24" s="71">
        <v>66.8024</v>
      </c>
      <c r="G24" s="72">
        <f t="shared" si="0"/>
        <v>10.02036</v>
      </c>
      <c r="H24" s="71">
        <v>86.775</v>
      </c>
      <c r="I24" s="71">
        <v>0</v>
      </c>
      <c r="J24" s="71">
        <v>0</v>
      </c>
      <c r="K24" s="71">
        <v>69.42</v>
      </c>
      <c r="L24" s="73">
        <f t="shared" si="1"/>
        <v>52.065</v>
      </c>
      <c r="M24" s="71">
        <v>70</v>
      </c>
      <c r="N24" s="71">
        <v>0</v>
      </c>
      <c r="O24" s="71">
        <v>0</v>
      </c>
      <c r="P24" s="71">
        <v>70</v>
      </c>
      <c r="Q24" s="74">
        <f t="shared" si="2"/>
        <v>7</v>
      </c>
      <c r="R24" s="73">
        <f t="shared" si="3"/>
        <v>69.08536</v>
      </c>
      <c r="S24" s="75">
        <f t="shared" si="4"/>
        <v>22</v>
      </c>
      <c r="T24" s="76">
        <v>20</v>
      </c>
      <c r="U24" s="76">
        <v>417</v>
      </c>
      <c r="V24" s="77">
        <v>0.7</v>
      </c>
      <c r="W24" s="78">
        <v>0</v>
      </c>
    </row>
    <row r="25" spans="1:23">
      <c r="A25" s="70">
        <v>2025215307</v>
      </c>
      <c r="B25" s="70" t="s">
        <v>222</v>
      </c>
      <c r="C25" s="71">
        <v>67.9322</v>
      </c>
      <c r="D25" s="71">
        <v>0.3</v>
      </c>
      <c r="E25" s="71">
        <v>0</v>
      </c>
      <c r="F25" s="71">
        <v>68.2322</v>
      </c>
      <c r="G25" s="72">
        <f t="shared" si="0"/>
        <v>10.23483</v>
      </c>
      <c r="H25" s="71">
        <v>84.9578571428571</v>
      </c>
      <c r="I25" s="71">
        <v>0</v>
      </c>
      <c r="J25" s="71">
        <v>0</v>
      </c>
      <c r="K25" s="71">
        <v>68.9662857142857</v>
      </c>
      <c r="L25" s="73">
        <f t="shared" si="1"/>
        <v>51.7247142857143</v>
      </c>
      <c r="M25" s="71">
        <v>70</v>
      </c>
      <c r="N25" s="71">
        <v>0</v>
      </c>
      <c r="O25" s="71">
        <v>0</v>
      </c>
      <c r="P25" s="71">
        <v>70</v>
      </c>
      <c r="Q25" s="74">
        <f t="shared" si="2"/>
        <v>7</v>
      </c>
      <c r="R25" s="73">
        <f t="shared" si="3"/>
        <v>68.9595442857143</v>
      </c>
      <c r="S25" s="75">
        <f t="shared" si="4"/>
        <v>23</v>
      </c>
      <c r="T25" s="76">
        <v>17</v>
      </c>
      <c r="U25" s="76">
        <v>463</v>
      </c>
      <c r="V25" s="77">
        <v>0.7</v>
      </c>
      <c r="W25" s="78">
        <v>0</v>
      </c>
    </row>
    <row r="26" spans="1:23">
      <c r="A26" s="70">
        <v>2025216705</v>
      </c>
      <c r="B26" s="70" t="s">
        <v>223</v>
      </c>
      <c r="C26" s="71">
        <v>66.8528</v>
      </c>
      <c r="D26" s="71">
        <v>8.7</v>
      </c>
      <c r="E26" s="71">
        <v>0</v>
      </c>
      <c r="F26" s="71">
        <v>75.5528</v>
      </c>
      <c r="G26" s="72">
        <f t="shared" si="0"/>
        <v>11.33292</v>
      </c>
      <c r="H26" s="71">
        <v>83.697</v>
      </c>
      <c r="I26" s="71">
        <v>0</v>
      </c>
      <c r="J26" s="71">
        <v>0</v>
      </c>
      <c r="K26" s="71">
        <v>66.9576</v>
      </c>
      <c r="L26" s="73">
        <f t="shared" si="1"/>
        <v>50.2182</v>
      </c>
      <c r="M26" s="71">
        <v>70</v>
      </c>
      <c r="N26" s="71">
        <v>4</v>
      </c>
      <c r="O26" s="71">
        <v>0</v>
      </c>
      <c r="P26" s="71">
        <v>74</v>
      </c>
      <c r="Q26" s="74">
        <f t="shared" si="2"/>
        <v>7.4</v>
      </c>
      <c r="R26" s="73">
        <f t="shared" si="3"/>
        <v>68.95112</v>
      </c>
      <c r="S26" s="75">
        <f t="shared" si="4"/>
        <v>24</v>
      </c>
      <c r="T26" s="76">
        <v>28</v>
      </c>
      <c r="U26" s="76">
        <v>390</v>
      </c>
      <c r="V26" s="77">
        <v>0.6</v>
      </c>
      <c r="W26" s="78">
        <v>0</v>
      </c>
    </row>
    <row r="27" spans="1:23">
      <c r="A27" s="70">
        <v>2025215357</v>
      </c>
      <c r="B27" s="70" t="s">
        <v>224</v>
      </c>
      <c r="C27" s="71">
        <v>68.0162</v>
      </c>
      <c r="D27" s="71">
        <v>3</v>
      </c>
      <c r="E27" s="71">
        <v>0</v>
      </c>
      <c r="F27" s="71">
        <v>71.0162</v>
      </c>
      <c r="G27" s="72">
        <f t="shared" si="0"/>
        <v>10.65243</v>
      </c>
      <c r="H27" s="71">
        <v>84.205</v>
      </c>
      <c r="I27" s="71">
        <v>0</v>
      </c>
      <c r="J27" s="71">
        <v>0</v>
      </c>
      <c r="K27" s="71">
        <v>68.364</v>
      </c>
      <c r="L27" s="73">
        <f t="shared" si="1"/>
        <v>51.273</v>
      </c>
      <c r="M27" s="71">
        <v>70</v>
      </c>
      <c r="N27" s="71">
        <v>0</v>
      </c>
      <c r="O27" s="71">
        <v>0</v>
      </c>
      <c r="P27" s="71">
        <v>70</v>
      </c>
      <c r="Q27" s="74">
        <f t="shared" si="2"/>
        <v>7</v>
      </c>
      <c r="R27" s="73">
        <f t="shared" si="3"/>
        <v>68.92543</v>
      </c>
      <c r="S27" s="75">
        <f t="shared" si="4"/>
        <v>25</v>
      </c>
      <c r="T27" s="76">
        <v>30</v>
      </c>
      <c r="U27" s="76">
        <v>425</v>
      </c>
      <c r="V27" s="77">
        <v>0.7</v>
      </c>
      <c r="W27" s="78">
        <v>0</v>
      </c>
    </row>
    <row r="28" spans="1:23">
      <c r="A28" s="70">
        <v>2025215321</v>
      </c>
      <c r="B28" s="70" t="s">
        <v>225</v>
      </c>
      <c r="C28" s="71">
        <v>67.886</v>
      </c>
      <c r="D28" s="71">
        <v>3</v>
      </c>
      <c r="E28" s="71">
        <v>0</v>
      </c>
      <c r="F28" s="71">
        <v>70.886</v>
      </c>
      <c r="G28" s="72">
        <f t="shared" si="0"/>
        <v>10.6329</v>
      </c>
      <c r="H28" s="71">
        <v>83.9785714285714</v>
      </c>
      <c r="I28" s="71">
        <v>0</v>
      </c>
      <c r="J28" s="71">
        <v>0</v>
      </c>
      <c r="K28" s="71">
        <v>68.1828571428571</v>
      </c>
      <c r="L28" s="73">
        <f t="shared" si="1"/>
        <v>51.1371428571428</v>
      </c>
      <c r="M28" s="71">
        <v>70</v>
      </c>
      <c r="N28" s="71">
        <v>0</v>
      </c>
      <c r="O28" s="71">
        <v>0</v>
      </c>
      <c r="P28" s="71">
        <v>70</v>
      </c>
      <c r="Q28" s="74">
        <f t="shared" si="2"/>
        <v>7</v>
      </c>
      <c r="R28" s="73">
        <f t="shared" si="3"/>
        <v>68.7700428571428</v>
      </c>
      <c r="S28" s="75">
        <f t="shared" si="4"/>
        <v>26</v>
      </c>
      <c r="T28" s="76">
        <v>29</v>
      </c>
      <c r="U28" s="76">
        <v>431</v>
      </c>
      <c r="V28" s="77">
        <v>0.7</v>
      </c>
      <c r="W28" s="78">
        <v>0</v>
      </c>
    </row>
    <row r="29" spans="1:23">
      <c r="A29" s="70">
        <v>2025215379</v>
      </c>
      <c r="B29" s="70" t="s">
        <v>226</v>
      </c>
      <c r="C29" s="71">
        <v>67.8608</v>
      </c>
      <c r="D29" s="71">
        <v>3</v>
      </c>
      <c r="E29" s="71">
        <v>0</v>
      </c>
      <c r="F29" s="71">
        <v>70.8608</v>
      </c>
      <c r="G29" s="72">
        <f t="shared" si="0"/>
        <v>10.62912</v>
      </c>
      <c r="H29" s="71">
        <v>83.7944444444444</v>
      </c>
      <c r="I29" s="71">
        <v>0</v>
      </c>
      <c r="J29" s="71">
        <v>0</v>
      </c>
      <c r="K29" s="71">
        <v>68.0355555555555</v>
      </c>
      <c r="L29" s="73">
        <f t="shared" si="1"/>
        <v>51.0266666666666</v>
      </c>
      <c r="M29" s="71">
        <v>70</v>
      </c>
      <c r="N29" s="71">
        <v>0</v>
      </c>
      <c r="O29" s="71">
        <v>0</v>
      </c>
      <c r="P29" s="71">
        <v>70</v>
      </c>
      <c r="Q29" s="74">
        <f t="shared" si="2"/>
        <v>7</v>
      </c>
      <c r="R29" s="73">
        <f t="shared" si="3"/>
        <v>68.6557866666666</v>
      </c>
      <c r="S29" s="75">
        <f t="shared" si="4"/>
        <v>27</v>
      </c>
      <c r="T29" s="76">
        <v>34</v>
      </c>
      <c r="U29" s="76">
        <v>434</v>
      </c>
      <c r="V29" s="77">
        <v>0.555555555555556</v>
      </c>
      <c r="W29" s="78">
        <v>0</v>
      </c>
    </row>
    <row r="30" spans="1:23">
      <c r="A30" s="70">
        <v>2025215380</v>
      </c>
      <c r="B30" s="70" t="s">
        <v>227</v>
      </c>
      <c r="C30" s="71">
        <v>67.8692</v>
      </c>
      <c r="D30" s="71">
        <v>0.9</v>
      </c>
      <c r="E30" s="71">
        <v>0</v>
      </c>
      <c r="F30" s="71">
        <v>68.7692</v>
      </c>
      <c r="G30" s="72">
        <f t="shared" si="0"/>
        <v>10.31538</v>
      </c>
      <c r="H30" s="71">
        <v>84.305</v>
      </c>
      <c r="I30" s="71">
        <v>0</v>
      </c>
      <c r="J30" s="71">
        <v>0</v>
      </c>
      <c r="K30" s="71">
        <v>68.444</v>
      </c>
      <c r="L30" s="73">
        <f t="shared" si="1"/>
        <v>51.333</v>
      </c>
      <c r="M30" s="71">
        <v>70</v>
      </c>
      <c r="N30" s="71">
        <v>0</v>
      </c>
      <c r="O30" s="71">
        <v>0</v>
      </c>
      <c r="P30" s="71">
        <v>70</v>
      </c>
      <c r="Q30" s="74">
        <f t="shared" si="2"/>
        <v>7</v>
      </c>
      <c r="R30" s="73">
        <f t="shared" si="3"/>
        <v>68.64838</v>
      </c>
      <c r="S30" s="75">
        <f t="shared" si="4"/>
        <v>28</v>
      </c>
      <c r="T30" s="76">
        <v>30</v>
      </c>
      <c r="U30" s="76">
        <v>487</v>
      </c>
      <c r="V30" s="77">
        <v>0.7</v>
      </c>
      <c r="W30" s="78">
        <v>0</v>
      </c>
    </row>
    <row r="31" spans="1:23">
      <c r="A31" s="70">
        <v>2025215355</v>
      </c>
      <c r="B31" s="70" t="s">
        <v>228</v>
      </c>
      <c r="C31" s="71">
        <v>67.8566</v>
      </c>
      <c r="D31" s="71">
        <v>0.6</v>
      </c>
      <c r="E31" s="71">
        <v>0</v>
      </c>
      <c r="F31" s="71">
        <v>68.4566</v>
      </c>
      <c r="G31" s="72">
        <f t="shared" si="0"/>
        <v>10.26849</v>
      </c>
      <c r="H31" s="71">
        <v>84.2472222222222</v>
      </c>
      <c r="I31" s="71">
        <v>0</v>
      </c>
      <c r="J31" s="71">
        <v>0</v>
      </c>
      <c r="K31" s="71">
        <v>68.3977777777778</v>
      </c>
      <c r="L31" s="73">
        <f t="shared" si="1"/>
        <v>51.2983333333333</v>
      </c>
      <c r="M31" s="71">
        <v>70</v>
      </c>
      <c r="N31" s="71">
        <v>0</v>
      </c>
      <c r="O31" s="71">
        <v>0</v>
      </c>
      <c r="P31" s="71">
        <v>70</v>
      </c>
      <c r="Q31" s="74">
        <f t="shared" si="2"/>
        <v>7</v>
      </c>
      <c r="R31" s="73">
        <f t="shared" si="3"/>
        <v>68.5668233333333</v>
      </c>
      <c r="S31" s="75">
        <f t="shared" si="4"/>
        <v>29</v>
      </c>
      <c r="T31" s="76">
        <v>22</v>
      </c>
      <c r="U31" s="76">
        <v>434</v>
      </c>
      <c r="V31" s="77">
        <v>0.555555555555556</v>
      </c>
      <c r="W31" s="78">
        <v>0</v>
      </c>
    </row>
    <row r="32" spans="1:23">
      <c r="A32" s="70">
        <v>2025215378</v>
      </c>
      <c r="B32" s="70" t="s">
        <v>229</v>
      </c>
      <c r="C32" s="71">
        <v>66.773</v>
      </c>
      <c r="D32" s="71">
        <v>0.3</v>
      </c>
      <c r="E32" s="71">
        <v>0</v>
      </c>
      <c r="F32" s="71">
        <v>67.073</v>
      </c>
      <c r="G32" s="72">
        <f t="shared" si="0"/>
        <v>10.06095</v>
      </c>
      <c r="H32" s="71">
        <v>85.7305555555556</v>
      </c>
      <c r="I32" s="71">
        <v>0</v>
      </c>
      <c r="J32" s="71">
        <v>0</v>
      </c>
      <c r="K32" s="71">
        <v>68.5844444444445</v>
      </c>
      <c r="L32" s="73">
        <f t="shared" si="1"/>
        <v>51.4383333333334</v>
      </c>
      <c r="M32" s="71">
        <v>70</v>
      </c>
      <c r="N32" s="71">
        <v>0</v>
      </c>
      <c r="O32" s="71">
        <v>0</v>
      </c>
      <c r="P32" s="71">
        <v>70</v>
      </c>
      <c r="Q32" s="74">
        <f t="shared" si="2"/>
        <v>7</v>
      </c>
      <c r="R32" s="73">
        <f t="shared" si="3"/>
        <v>68.4992833333334</v>
      </c>
      <c r="S32" s="75">
        <f t="shared" si="4"/>
        <v>30</v>
      </c>
      <c r="T32" s="76">
        <v>2</v>
      </c>
      <c r="U32" s="76">
        <v>0</v>
      </c>
      <c r="V32" s="77">
        <v>0.777777777777778</v>
      </c>
      <c r="W32" s="78">
        <v>0</v>
      </c>
    </row>
    <row r="33" spans="1:23">
      <c r="A33" s="70">
        <v>2025215308</v>
      </c>
      <c r="B33" s="70" t="s">
        <v>230</v>
      </c>
      <c r="C33" s="71">
        <v>66.8864</v>
      </c>
      <c r="D33" s="71">
        <v>3</v>
      </c>
      <c r="E33" s="71">
        <v>0</v>
      </c>
      <c r="F33" s="71">
        <v>69.8864</v>
      </c>
      <c r="G33" s="72">
        <f t="shared" si="0"/>
        <v>10.48296</v>
      </c>
      <c r="H33" s="71">
        <v>84.9228571428571</v>
      </c>
      <c r="I33" s="71">
        <v>0</v>
      </c>
      <c r="J33" s="71">
        <v>0</v>
      </c>
      <c r="K33" s="71">
        <v>67.9382857142857</v>
      </c>
      <c r="L33" s="73">
        <f t="shared" si="1"/>
        <v>50.9537142857143</v>
      </c>
      <c r="M33" s="71">
        <v>70</v>
      </c>
      <c r="N33" s="71">
        <v>0</v>
      </c>
      <c r="O33" s="71">
        <v>0</v>
      </c>
      <c r="P33" s="71">
        <v>70</v>
      </c>
      <c r="Q33" s="74">
        <f t="shared" si="2"/>
        <v>7</v>
      </c>
      <c r="R33" s="73">
        <f t="shared" si="3"/>
        <v>68.4366742857143</v>
      </c>
      <c r="S33" s="75">
        <f t="shared" si="4"/>
        <v>31</v>
      </c>
      <c r="T33" s="76">
        <v>18</v>
      </c>
      <c r="U33" s="76">
        <v>397</v>
      </c>
      <c r="V33" s="77">
        <v>0.8</v>
      </c>
      <c r="W33" s="78">
        <v>0</v>
      </c>
    </row>
    <row r="34" spans="1:23">
      <c r="A34" s="70">
        <v>2025216711</v>
      </c>
      <c r="B34" s="70" t="s">
        <v>231</v>
      </c>
      <c r="C34" s="71">
        <v>66.836</v>
      </c>
      <c r="D34" s="71">
        <v>2.7</v>
      </c>
      <c r="E34" s="71">
        <v>0</v>
      </c>
      <c r="F34" s="71">
        <v>69.536</v>
      </c>
      <c r="G34" s="72">
        <f t="shared" si="0"/>
        <v>10.4304</v>
      </c>
      <c r="H34" s="71">
        <v>83.6416666666667</v>
      </c>
      <c r="I34" s="71">
        <v>5.4</v>
      </c>
      <c r="J34" s="71">
        <v>0</v>
      </c>
      <c r="K34" s="71">
        <v>67.9933333333334</v>
      </c>
      <c r="L34" s="73">
        <f t="shared" si="1"/>
        <v>50.995</v>
      </c>
      <c r="M34" s="71">
        <v>70</v>
      </c>
      <c r="N34" s="71">
        <v>0</v>
      </c>
      <c r="O34" s="71">
        <v>0</v>
      </c>
      <c r="P34" s="71">
        <v>70</v>
      </c>
      <c r="Q34" s="74">
        <f t="shared" si="2"/>
        <v>7</v>
      </c>
      <c r="R34" s="73">
        <f t="shared" si="3"/>
        <v>68.4254</v>
      </c>
      <c r="S34" s="75">
        <f t="shared" si="4"/>
        <v>32</v>
      </c>
      <c r="T34" s="76">
        <v>23</v>
      </c>
      <c r="U34" s="76">
        <v>0</v>
      </c>
      <c r="V34" s="77">
        <v>0.666666666666667</v>
      </c>
      <c r="W34" s="78">
        <v>0</v>
      </c>
    </row>
    <row r="35" spans="1:23">
      <c r="A35" s="70">
        <v>2025215353</v>
      </c>
      <c r="B35" s="70" t="s">
        <v>232</v>
      </c>
      <c r="C35" s="71">
        <v>67.9112</v>
      </c>
      <c r="D35" s="71">
        <v>0</v>
      </c>
      <c r="E35" s="71">
        <v>0</v>
      </c>
      <c r="F35" s="71">
        <v>67.9112</v>
      </c>
      <c r="G35" s="72">
        <f t="shared" si="0"/>
        <v>10.18668</v>
      </c>
      <c r="H35" s="71">
        <v>83.9</v>
      </c>
      <c r="I35" s="71">
        <v>0</v>
      </c>
      <c r="J35" s="71">
        <v>0</v>
      </c>
      <c r="K35" s="71">
        <v>68.12</v>
      </c>
      <c r="L35" s="73">
        <f t="shared" si="1"/>
        <v>51.09</v>
      </c>
      <c r="M35" s="71">
        <v>70</v>
      </c>
      <c r="N35" s="71">
        <v>0</v>
      </c>
      <c r="O35" s="71">
        <v>0</v>
      </c>
      <c r="P35" s="71">
        <v>70</v>
      </c>
      <c r="Q35" s="74">
        <f t="shared" si="2"/>
        <v>7</v>
      </c>
      <c r="R35" s="73">
        <f t="shared" si="3"/>
        <v>68.27668</v>
      </c>
      <c r="S35" s="75">
        <f t="shared" si="4"/>
        <v>33</v>
      </c>
      <c r="T35" s="76">
        <v>25</v>
      </c>
      <c r="U35" s="76">
        <v>441</v>
      </c>
      <c r="V35" s="77">
        <v>0.7</v>
      </c>
      <c r="W35" s="78">
        <v>0</v>
      </c>
    </row>
    <row r="36" spans="1:23">
      <c r="A36" s="70">
        <v>2025216706</v>
      </c>
      <c r="B36" s="70" t="s">
        <v>233</v>
      </c>
      <c r="C36" s="71">
        <v>67.8608</v>
      </c>
      <c r="D36" s="71">
        <v>0.6</v>
      </c>
      <c r="E36" s="71">
        <v>0</v>
      </c>
      <c r="F36" s="71">
        <v>68.4608</v>
      </c>
      <c r="G36" s="72">
        <f t="shared" si="0"/>
        <v>10.26912</v>
      </c>
      <c r="H36" s="71">
        <v>83.0171052631579</v>
      </c>
      <c r="I36" s="71">
        <v>0</v>
      </c>
      <c r="J36" s="71">
        <v>0</v>
      </c>
      <c r="K36" s="71">
        <v>67.4136842105263</v>
      </c>
      <c r="L36" s="73">
        <f t="shared" si="1"/>
        <v>50.5602631578947</v>
      </c>
      <c r="M36" s="71">
        <v>70</v>
      </c>
      <c r="N36" s="71">
        <v>4</v>
      </c>
      <c r="O36" s="71">
        <v>0</v>
      </c>
      <c r="P36" s="71">
        <v>74</v>
      </c>
      <c r="Q36" s="74">
        <f t="shared" si="2"/>
        <v>7.4</v>
      </c>
      <c r="R36" s="73">
        <f t="shared" si="3"/>
        <v>68.2293831578947</v>
      </c>
      <c r="S36" s="75">
        <f t="shared" si="4"/>
        <v>34</v>
      </c>
      <c r="T36" s="76">
        <v>32</v>
      </c>
      <c r="U36" s="76">
        <v>476</v>
      </c>
      <c r="V36" s="77">
        <v>0.7</v>
      </c>
      <c r="W36" s="78">
        <v>0</v>
      </c>
    </row>
    <row r="37" spans="1:23">
      <c r="A37" s="70">
        <v>2025215386</v>
      </c>
      <c r="B37" s="70" t="s">
        <v>234</v>
      </c>
      <c r="C37" s="71">
        <v>66.8024</v>
      </c>
      <c r="D37" s="71">
        <v>0.6</v>
      </c>
      <c r="E37" s="71">
        <v>0</v>
      </c>
      <c r="F37" s="71">
        <v>67.4024</v>
      </c>
      <c r="G37" s="72">
        <f t="shared" si="0"/>
        <v>10.11036</v>
      </c>
      <c r="H37" s="71">
        <v>83.6621428571429</v>
      </c>
      <c r="I37" s="71">
        <v>0</v>
      </c>
      <c r="J37" s="71">
        <v>0</v>
      </c>
      <c r="K37" s="71">
        <v>66.9297142857143</v>
      </c>
      <c r="L37" s="73">
        <f t="shared" si="1"/>
        <v>50.1972857142857</v>
      </c>
      <c r="M37" s="71">
        <v>70</v>
      </c>
      <c r="N37" s="71">
        <v>9.2</v>
      </c>
      <c r="O37" s="71">
        <v>0</v>
      </c>
      <c r="P37" s="71">
        <v>79.2</v>
      </c>
      <c r="Q37" s="74">
        <f t="shared" si="2"/>
        <v>7.92</v>
      </c>
      <c r="R37" s="73">
        <f t="shared" si="3"/>
        <v>68.2276457142857</v>
      </c>
      <c r="S37" s="75">
        <f t="shared" si="4"/>
        <v>35</v>
      </c>
      <c r="T37" s="76">
        <v>24</v>
      </c>
      <c r="U37" s="76">
        <v>0</v>
      </c>
      <c r="V37" s="77">
        <v>0.8</v>
      </c>
      <c r="W37" s="78">
        <v>0</v>
      </c>
    </row>
    <row r="38" spans="1:23">
      <c r="A38" s="70">
        <v>2025216704</v>
      </c>
      <c r="B38" s="70" t="s">
        <v>235</v>
      </c>
      <c r="C38" s="71">
        <v>67.8566</v>
      </c>
      <c r="D38" s="71">
        <v>0</v>
      </c>
      <c r="E38" s="71">
        <v>0</v>
      </c>
      <c r="F38" s="71">
        <v>67.8566</v>
      </c>
      <c r="G38" s="72">
        <f t="shared" si="0"/>
        <v>10.17849</v>
      </c>
      <c r="H38" s="71">
        <v>83.5</v>
      </c>
      <c r="I38" s="71">
        <v>0</v>
      </c>
      <c r="J38" s="71">
        <v>0</v>
      </c>
      <c r="K38" s="71">
        <v>67.8</v>
      </c>
      <c r="L38" s="73">
        <f t="shared" si="1"/>
        <v>50.85</v>
      </c>
      <c r="M38" s="71">
        <v>70</v>
      </c>
      <c r="N38" s="71">
        <v>0</v>
      </c>
      <c r="O38" s="71">
        <v>0</v>
      </c>
      <c r="P38" s="71">
        <v>70</v>
      </c>
      <c r="Q38" s="74">
        <f t="shared" si="2"/>
        <v>7</v>
      </c>
      <c r="R38" s="73">
        <f t="shared" si="3"/>
        <v>68.02849</v>
      </c>
      <c r="S38" s="75">
        <f t="shared" si="4"/>
        <v>36</v>
      </c>
      <c r="T38" s="76">
        <v>37</v>
      </c>
      <c r="U38" s="76">
        <v>476</v>
      </c>
      <c r="V38" s="77">
        <v>0.7</v>
      </c>
      <c r="W38" s="78">
        <v>0</v>
      </c>
    </row>
    <row r="39" spans="1:23">
      <c r="A39" s="70">
        <v>2025215361</v>
      </c>
      <c r="B39" s="70" t="s">
        <v>236</v>
      </c>
      <c r="C39" s="71">
        <v>67.8734</v>
      </c>
      <c r="D39" s="71">
        <v>0.3</v>
      </c>
      <c r="E39" s="71">
        <v>0</v>
      </c>
      <c r="F39" s="71">
        <v>68.1734</v>
      </c>
      <c r="G39" s="72">
        <f t="shared" si="0"/>
        <v>10.22601</v>
      </c>
      <c r="H39" s="71">
        <v>82.7777777777778</v>
      </c>
      <c r="I39" s="71">
        <v>0</v>
      </c>
      <c r="J39" s="71">
        <v>0</v>
      </c>
      <c r="K39" s="71">
        <v>67.2222222222222</v>
      </c>
      <c r="L39" s="73">
        <f t="shared" si="1"/>
        <v>50.4166666666667</v>
      </c>
      <c r="M39" s="71">
        <v>70</v>
      </c>
      <c r="N39" s="71">
        <v>0</v>
      </c>
      <c r="O39" s="71">
        <v>0</v>
      </c>
      <c r="P39" s="71">
        <v>70</v>
      </c>
      <c r="Q39" s="74">
        <f t="shared" si="2"/>
        <v>7</v>
      </c>
      <c r="R39" s="73">
        <f t="shared" si="3"/>
        <v>67.6426766666667</v>
      </c>
      <c r="S39" s="75">
        <f t="shared" si="4"/>
        <v>37</v>
      </c>
      <c r="T39" s="76">
        <v>27</v>
      </c>
      <c r="U39" s="76">
        <v>451</v>
      </c>
      <c r="V39" s="77">
        <v>0.777777777777778</v>
      </c>
      <c r="W39" s="78">
        <v>0</v>
      </c>
    </row>
    <row r="40" spans="1:23">
      <c r="A40" s="70">
        <v>2025215377</v>
      </c>
      <c r="B40" s="70" t="s">
        <v>237</v>
      </c>
      <c r="C40" s="71">
        <v>66.8234</v>
      </c>
      <c r="D40" s="71">
        <v>3.9</v>
      </c>
      <c r="E40" s="71">
        <v>0</v>
      </c>
      <c r="F40" s="71">
        <v>70.7234</v>
      </c>
      <c r="G40" s="72">
        <f t="shared" si="0"/>
        <v>10.60851</v>
      </c>
      <c r="H40" s="71">
        <v>81.7425</v>
      </c>
      <c r="I40" s="71">
        <v>0</v>
      </c>
      <c r="J40" s="71">
        <v>0</v>
      </c>
      <c r="K40" s="71">
        <v>65.394</v>
      </c>
      <c r="L40" s="73">
        <f t="shared" si="1"/>
        <v>49.0455</v>
      </c>
      <c r="M40" s="71">
        <v>70</v>
      </c>
      <c r="N40" s="71">
        <v>0</v>
      </c>
      <c r="O40" s="71">
        <v>0</v>
      </c>
      <c r="P40" s="71">
        <v>70</v>
      </c>
      <c r="Q40" s="74">
        <f t="shared" si="2"/>
        <v>7</v>
      </c>
      <c r="R40" s="73">
        <f t="shared" si="3"/>
        <v>66.65401</v>
      </c>
      <c r="S40" s="75">
        <f t="shared" si="4"/>
        <v>38</v>
      </c>
      <c r="T40" s="76">
        <v>33</v>
      </c>
      <c r="U40" s="76">
        <v>0</v>
      </c>
      <c r="V40" s="77">
        <v>0.625</v>
      </c>
      <c r="W40" s="78">
        <v>0</v>
      </c>
    </row>
    <row r="41" spans="1:23">
      <c r="A41" s="70">
        <v>2025215336</v>
      </c>
      <c r="B41" s="70" t="s">
        <v>238</v>
      </c>
      <c r="C41" s="71">
        <v>66.8486</v>
      </c>
      <c r="D41" s="71">
        <v>4.6</v>
      </c>
      <c r="E41" s="71">
        <v>0</v>
      </c>
      <c r="F41" s="71">
        <v>71.4486</v>
      </c>
      <c r="G41" s="72">
        <f t="shared" si="0"/>
        <v>10.71729</v>
      </c>
      <c r="H41" s="71">
        <v>78.885</v>
      </c>
      <c r="I41" s="71">
        <v>0</v>
      </c>
      <c r="J41" s="71">
        <v>0</v>
      </c>
      <c r="K41" s="71">
        <v>63.108</v>
      </c>
      <c r="L41" s="73">
        <f t="shared" si="1"/>
        <v>47.331</v>
      </c>
      <c r="M41" s="71">
        <v>70</v>
      </c>
      <c r="N41" s="71">
        <v>14</v>
      </c>
      <c r="O41" s="71">
        <v>0</v>
      </c>
      <c r="P41" s="71">
        <v>84</v>
      </c>
      <c r="Q41" s="74">
        <f t="shared" si="2"/>
        <v>8.4</v>
      </c>
      <c r="R41" s="73">
        <f t="shared" si="3"/>
        <v>66.44829</v>
      </c>
      <c r="S41" s="75">
        <f t="shared" si="4"/>
        <v>39</v>
      </c>
      <c r="T41" s="76">
        <v>45</v>
      </c>
      <c r="U41" s="76">
        <v>388</v>
      </c>
      <c r="V41" s="77">
        <v>0.4</v>
      </c>
      <c r="W41" s="78">
        <v>0</v>
      </c>
    </row>
    <row r="42" spans="1:23">
      <c r="A42" s="70">
        <v>2025215339</v>
      </c>
      <c r="B42" s="70" t="s">
        <v>239</v>
      </c>
      <c r="C42" s="71">
        <v>66.7646</v>
      </c>
      <c r="D42" s="71">
        <v>0.6</v>
      </c>
      <c r="E42" s="71">
        <v>0</v>
      </c>
      <c r="F42" s="71">
        <v>67.3646</v>
      </c>
      <c r="G42" s="72">
        <f t="shared" si="0"/>
        <v>10.10469</v>
      </c>
      <c r="H42" s="71">
        <v>81.935</v>
      </c>
      <c r="I42" s="71">
        <v>0.9</v>
      </c>
      <c r="J42" s="71">
        <v>0</v>
      </c>
      <c r="K42" s="71">
        <v>65.728</v>
      </c>
      <c r="L42" s="73">
        <f t="shared" si="1"/>
        <v>49.296</v>
      </c>
      <c r="M42" s="71">
        <v>70</v>
      </c>
      <c r="N42" s="71">
        <v>0</v>
      </c>
      <c r="O42" s="71">
        <v>0</v>
      </c>
      <c r="P42" s="71">
        <v>70</v>
      </c>
      <c r="Q42" s="74">
        <f t="shared" si="2"/>
        <v>7</v>
      </c>
      <c r="R42" s="73">
        <f t="shared" si="3"/>
        <v>66.40069</v>
      </c>
      <c r="S42" s="75">
        <f t="shared" si="4"/>
        <v>40</v>
      </c>
      <c r="T42" s="76">
        <v>40</v>
      </c>
      <c r="U42" s="76">
        <v>333</v>
      </c>
      <c r="V42" s="77">
        <v>0.5</v>
      </c>
      <c r="W42" s="78">
        <v>0</v>
      </c>
    </row>
    <row r="43" spans="1:23">
      <c r="A43" s="70">
        <v>2025216713</v>
      </c>
      <c r="B43" s="70" t="s">
        <v>240</v>
      </c>
      <c r="C43" s="71">
        <v>66.9704</v>
      </c>
      <c r="D43" s="71">
        <v>7.3</v>
      </c>
      <c r="E43" s="71">
        <v>0</v>
      </c>
      <c r="F43" s="71">
        <v>74.2704</v>
      </c>
      <c r="G43" s="72">
        <f t="shared" si="0"/>
        <v>11.14056</v>
      </c>
      <c r="H43" s="71">
        <v>78.1111111111111</v>
      </c>
      <c r="I43" s="71">
        <v>6</v>
      </c>
      <c r="J43" s="71">
        <v>0</v>
      </c>
      <c r="K43" s="71">
        <v>63.6888888888889</v>
      </c>
      <c r="L43" s="73">
        <f t="shared" si="1"/>
        <v>47.7666666666667</v>
      </c>
      <c r="M43" s="71">
        <v>70</v>
      </c>
      <c r="N43" s="71">
        <v>3</v>
      </c>
      <c r="O43" s="71">
        <v>0</v>
      </c>
      <c r="P43" s="71">
        <v>73</v>
      </c>
      <c r="Q43" s="74">
        <f t="shared" si="2"/>
        <v>7.3</v>
      </c>
      <c r="R43" s="73">
        <f t="shared" si="3"/>
        <v>66.2072266666667</v>
      </c>
      <c r="S43" s="75">
        <f t="shared" si="4"/>
        <v>41</v>
      </c>
      <c r="T43" s="76">
        <v>42</v>
      </c>
      <c r="U43" s="76">
        <v>0</v>
      </c>
      <c r="V43" s="77">
        <v>0.666666666666667</v>
      </c>
      <c r="W43" s="78">
        <v>0</v>
      </c>
    </row>
    <row r="44" spans="1:23">
      <c r="A44" s="70">
        <v>2025215344</v>
      </c>
      <c r="B44" s="70" t="s">
        <v>241</v>
      </c>
      <c r="C44" s="71">
        <v>67.928</v>
      </c>
      <c r="D44" s="71">
        <v>0</v>
      </c>
      <c r="E44" s="71">
        <v>0</v>
      </c>
      <c r="F44" s="71">
        <v>67.928</v>
      </c>
      <c r="G44" s="72">
        <f t="shared" si="0"/>
        <v>10.1892</v>
      </c>
      <c r="H44" s="71">
        <v>79.9388888888889</v>
      </c>
      <c r="I44" s="71">
        <v>0</v>
      </c>
      <c r="J44" s="71">
        <v>0</v>
      </c>
      <c r="K44" s="71">
        <v>64.9511111111111</v>
      </c>
      <c r="L44" s="73">
        <f t="shared" si="1"/>
        <v>48.7133333333333</v>
      </c>
      <c r="M44" s="71">
        <v>70</v>
      </c>
      <c r="N44" s="71">
        <v>0</v>
      </c>
      <c r="O44" s="71">
        <v>0</v>
      </c>
      <c r="P44" s="71">
        <v>70</v>
      </c>
      <c r="Q44" s="74">
        <f t="shared" si="2"/>
        <v>7</v>
      </c>
      <c r="R44" s="73">
        <f t="shared" si="3"/>
        <v>65.9025333333333</v>
      </c>
      <c r="S44" s="75">
        <f t="shared" si="4"/>
        <v>42</v>
      </c>
      <c r="T44" s="76">
        <v>41</v>
      </c>
      <c r="U44" s="76">
        <v>434</v>
      </c>
      <c r="V44" s="77">
        <v>0.666666666666667</v>
      </c>
      <c r="W44" s="78">
        <v>0</v>
      </c>
    </row>
    <row r="45" spans="1:23">
      <c r="A45" s="70">
        <v>2025215385</v>
      </c>
      <c r="B45" s="70" t="s">
        <v>242</v>
      </c>
      <c r="C45" s="71">
        <v>67.9028</v>
      </c>
      <c r="D45" s="71">
        <v>0</v>
      </c>
      <c r="E45" s="71">
        <v>0</v>
      </c>
      <c r="F45" s="71">
        <v>67.9028</v>
      </c>
      <c r="G45" s="72">
        <f t="shared" si="0"/>
        <v>10.18542</v>
      </c>
      <c r="H45" s="71">
        <v>79.125</v>
      </c>
      <c r="I45" s="71">
        <v>0</v>
      </c>
      <c r="J45" s="71">
        <v>0</v>
      </c>
      <c r="K45" s="71">
        <v>64.3</v>
      </c>
      <c r="L45" s="73">
        <f t="shared" si="1"/>
        <v>48.225</v>
      </c>
      <c r="M45" s="71">
        <v>70</v>
      </c>
      <c r="N45" s="71">
        <v>0</v>
      </c>
      <c r="O45" s="71">
        <v>0</v>
      </c>
      <c r="P45" s="71">
        <v>70</v>
      </c>
      <c r="Q45" s="74">
        <f t="shared" si="2"/>
        <v>7</v>
      </c>
      <c r="R45" s="73">
        <f t="shared" si="3"/>
        <v>65.41042</v>
      </c>
      <c r="S45" s="75">
        <f t="shared" si="4"/>
        <v>43</v>
      </c>
      <c r="T45" s="76">
        <v>43</v>
      </c>
      <c r="U45" s="76">
        <v>446</v>
      </c>
      <c r="V45" s="77">
        <v>0.5</v>
      </c>
      <c r="W45" s="78">
        <v>0</v>
      </c>
    </row>
    <row r="46" spans="1:23">
      <c r="A46" s="70">
        <v>2025215319</v>
      </c>
      <c r="B46" s="70" t="s">
        <v>243</v>
      </c>
      <c r="C46" s="71">
        <v>66.8444</v>
      </c>
      <c r="D46" s="71">
        <v>3</v>
      </c>
      <c r="E46" s="71">
        <v>0</v>
      </c>
      <c r="F46" s="71">
        <v>69.8444</v>
      </c>
      <c r="G46" s="72">
        <f t="shared" si="0"/>
        <v>10.47666</v>
      </c>
      <c r="H46" s="71">
        <v>79.3666666666667</v>
      </c>
      <c r="I46" s="71">
        <v>0</v>
      </c>
      <c r="J46" s="71">
        <v>0</v>
      </c>
      <c r="K46" s="71">
        <v>63.4933333333334</v>
      </c>
      <c r="L46" s="73">
        <f t="shared" si="1"/>
        <v>47.62</v>
      </c>
      <c r="M46" s="71">
        <v>70</v>
      </c>
      <c r="N46" s="71">
        <v>0</v>
      </c>
      <c r="O46" s="71">
        <v>0</v>
      </c>
      <c r="P46" s="71">
        <v>70</v>
      </c>
      <c r="Q46" s="74">
        <f t="shared" si="2"/>
        <v>7</v>
      </c>
      <c r="R46" s="73">
        <f t="shared" si="3"/>
        <v>65.09666</v>
      </c>
      <c r="S46" s="75">
        <f t="shared" si="4"/>
        <v>44</v>
      </c>
      <c r="T46" s="76">
        <v>35</v>
      </c>
      <c r="U46" s="76">
        <v>0</v>
      </c>
      <c r="V46" s="77">
        <v>0.6</v>
      </c>
      <c r="W46" s="78">
        <v>0</v>
      </c>
    </row>
    <row r="47" spans="1:23">
      <c r="A47" s="70">
        <v>2025215358</v>
      </c>
      <c r="B47" s="70" t="s">
        <v>244</v>
      </c>
      <c r="C47" s="71">
        <v>67.8917647058823</v>
      </c>
      <c r="D47" s="71">
        <v>3.3</v>
      </c>
      <c r="E47" s="71">
        <v>0</v>
      </c>
      <c r="F47" s="71">
        <v>71.1917647058823</v>
      </c>
      <c r="G47" s="72">
        <f t="shared" si="0"/>
        <v>10.6787647058823</v>
      </c>
      <c r="H47" s="71">
        <v>77.16</v>
      </c>
      <c r="I47" s="71">
        <v>0</v>
      </c>
      <c r="J47" s="71">
        <v>0</v>
      </c>
      <c r="K47" s="71">
        <v>62.728</v>
      </c>
      <c r="L47" s="73">
        <f t="shared" si="1"/>
        <v>47.046</v>
      </c>
      <c r="M47" s="71">
        <v>70</v>
      </c>
      <c r="N47" s="71">
        <v>0</v>
      </c>
      <c r="O47" s="71">
        <v>0</v>
      </c>
      <c r="P47" s="71">
        <v>70</v>
      </c>
      <c r="Q47" s="74">
        <f t="shared" si="2"/>
        <v>7</v>
      </c>
      <c r="R47" s="73">
        <f t="shared" si="3"/>
        <v>64.7247647058823</v>
      </c>
      <c r="S47" s="75">
        <f t="shared" si="4"/>
        <v>45</v>
      </c>
      <c r="T47" s="76">
        <v>46</v>
      </c>
      <c r="U47" s="76">
        <v>431</v>
      </c>
      <c r="V47" s="77">
        <v>0.3</v>
      </c>
      <c r="W47" s="78">
        <v>0</v>
      </c>
    </row>
    <row r="48" spans="1:23">
      <c r="A48" s="70">
        <v>2025216714</v>
      </c>
      <c r="B48" s="70" t="s">
        <v>245</v>
      </c>
      <c r="C48" s="71">
        <v>66.899</v>
      </c>
      <c r="D48" s="71">
        <v>0</v>
      </c>
      <c r="E48" s="71">
        <v>0</v>
      </c>
      <c r="F48" s="71">
        <v>66.899</v>
      </c>
      <c r="G48" s="72">
        <f t="shared" si="0"/>
        <v>10.03485</v>
      </c>
      <c r="H48" s="71">
        <v>78.1884615384615</v>
      </c>
      <c r="I48" s="71">
        <v>3</v>
      </c>
      <c r="J48" s="71">
        <v>0</v>
      </c>
      <c r="K48" s="71">
        <v>63.1507692307692</v>
      </c>
      <c r="L48" s="73">
        <f t="shared" si="1"/>
        <v>47.3630769230769</v>
      </c>
      <c r="M48" s="71">
        <v>70</v>
      </c>
      <c r="N48" s="71">
        <v>0</v>
      </c>
      <c r="O48" s="71">
        <v>0</v>
      </c>
      <c r="P48" s="71">
        <v>70</v>
      </c>
      <c r="Q48" s="74">
        <f t="shared" si="2"/>
        <v>7</v>
      </c>
      <c r="R48" s="73">
        <f t="shared" si="3"/>
        <v>64.3979269230769</v>
      </c>
      <c r="S48" s="75">
        <f t="shared" si="4"/>
        <v>46</v>
      </c>
      <c r="T48" s="76">
        <v>44</v>
      </c>
      <c r="U48" s="76">
        <v>0</v>
      </c>
      <c r="V48" s="77">
        <v>0.571428571428571</v>
      </c>
      <c r="W48" s="78">
        <v>1</v>
      </c>
    </row>
    <row r="49" spans="1:23">
      <c r="A49" s="70">
        <v>2025215352</v>
      </c>
      <c r="B49" s="70" t="s">
        <v>246</v>
      </c>
      <c r="C49" s="71">
        <v>66.773</v>
      </c>
      <c r="D49" s="71">
        <v>0</v>
      </c>
      <c r="E49" s="71">
        <v>0</v>
      </c>
      <c r="F49" s="71">
        <v>66.773</v>
      </c>
      <c r="G49" s="72">
        <f t="shared" si="0"/>
        <v>10.01595</v>
      </c>
      <c r="H49" s="71">
        <v>75.4473684210526</v>
      </c>
      <c r="I49" s="71">
        <v>0</v>
      </c>
      <c r="J49" s="71">
        <v>0</v>
      </c>
      <c r="K49" s="71">
        <v>60.3578947368421</v>
      </c>
      <c r="L49" s="73">
        <f t="shared" si="1"/>
        <v>45.2684210526316</v>
      </c>
      <c r="M49" s="71">
        <v>70</v>
      </c>
      <c r="N49" s="71">
        <v>0</v>
      </c>
      <c r="O49" s="71">
        <v>0</v>
      </c>
      <c r="P49" s="71">
        <v>70</v>
      </c>
      <c r="Q49" s="74">
        <f t="shared" si="2"/>
        <v>7</v>
      </c>
      <c r="R49" s="73">
        <f t="shared" si="3"/>
        <v>62.2843710526316</v>
      </c>
      <c r="S49" s="75">
        <f t="shared" si="4"/>
        <v>47</v>
      </c>
      <c r="T49" s="76">
        <v>47</v>
      </c>
      <c r="U49" s="76">
        <v>0</v>
      </c>
      <c r="V49" s="77">
        <v>0.333333333333333</v>
      </c>
      <c r="W49" s="78">
        <v>0</v>
      </c>
    </row>
  </sheetData>
  <mergeCells count="11">
    <mergeCell ref="C1:G1"/>
    <mergeCell ref="H1:L1"/>
    <mergeCell ref="M1:Q1"/>
    <mergeCell ref="A1:A2"/>
    <mergeCell ref="B1:B2"/>
    <mergeCell ref="R1:R2"/>
    <mergeCell ref="S1:S2"/>
    <mergeCell ref="T1:T2"/>
    <mergeCell ref="U1:U2"/>
    <mergeCell ref="V1:V2"/>
    <mergeCell ref="W1:W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workbookViewId="0">
      <selection activeCell="K3" sqref="K3"/>
    </sheetView>
  </sheetViews>
  <sheetFormatPr defaultColWidth="9" defaultRowHeight="14.4"/>
  <sheetData>
    <row r="1" ht="15.6" spans="1:23">
      <c r="A1" s="23" t="s">
        <v>8</v>
      </c>
      <c r="B1" s="24" t="s">
        <v>9</v>
      </c>
      <c r="C1" s="24"/>
      <c r="D1" s="25"/>
      <c r="E1" s="24"/>
      <c r="F1" s="26"/>
      <c r="G1" s="27" t="s">
        <v>10</v>
      </c>
      <c r="H1" s="25"/>
      <c r="I1" s="25"/>
      <c r="J1" s="25"/>
      <c r="K1" s="26"/>
      <c r="L1" s="27" t="s">
        <v>11</v>
      </c>
      <c r="M1" s="24"/>
      <c r="N1" s="25"/>
      <c r="O1" s="25"/>
      <c r="P1" s="26"/>
      <c r="Q1" s="46" t="s">
        <v>12</v>
      </c>
      <c r="R1" s="46" t="s">
        <v>247</v>
      </c>
      <c r="S1" s="24" t="s">
        <v>248</v>
      </c>
      <c r="T1" s="28" t="s">
        <v>72</v>
      </c>
      <c r="U1" s="29" t="s">
        <v>249</v>
      </c>
      <c r="V1" s="29" t="s">
        <v>250</v>
      </c>
      <c r="W1" s="29" t="s">
        <v>251</v>
      </c>
    </row>
    <row r="2" ht="15.6" spans="1:23">
      <c r="A2" s="30"/>
      <c r="B2" s="28" t="s">
        <v>0</v>
      </c>
      <c r="C2" s="28" t="s">
        <v>1</v>
      </c>
      <c r="D2" s="31" t="s">
        <v>2</v>
      </c>
      <c r="E2" s="28" t="s">
        <v>3</v>
      </c>
      <c r="F2" s="26" t="s">
        <v>4</v>
      </c>
      <c r="G2" s="28" t="s">
        <v>5</v>
      </c>
      <c r="H2" s="28" t="s">
        <v>1</v>
      </c>
      <c r="I2" s="28" t="s">
        <v>2</v>
      </c>
      <c r="J2" s="32" t="s">
        <v>12</v>
      </c>
      <c r="K2" s="32" t="s">
        <v>4</v>
      </c>
      <c r="L2" s="27" t="s">
        <v>6</v>
      </c>
      <c r="M2" s="28" t="s">
        <v>1</v>
      </c>
      <c r="N2" s="33" t="s">
        <v>2</v>
      </c>
      <c r="O2" s="28" t="s">
        <v>3</v>
      </c>
      <c r="P2" s="28" t="s">
        <v>4</v>
      </c>
      <c r="Q2" s="34"/>
      <c r="R2" s="34"/>
      <c r="S2" s="28"/>
      <c r="T2" s="28"/>
      <c r="U2" s="35"/>
      <c r="V2" s="35"/>
      <c r="W2" s="35"/>
    </row>
    <row r="3" spans="1:23">
      <c r="A3" s="47" t="s">
        <v>252</v>
      </c>
      <c r="B3" s="37">
        <v>67.98714</v>
      </c>
      <c r="C3" s="37">
        <v>9.8</v>
      </c>
      <c r="D3" s="38"/>
      <c r="E3" s="37">
        <v>77.78714</v>
      </c>
      <c r="F3" s="39">
        <f t="shared" ref="F3:F25" si="0">E3*0.15</f>
        <v>11.668071</v>
      </c>
      <c r="G3" s="35">
        <v>90.3763158</v>
      </c>
      <c r="H3" s="35"/>
      <c r="I3" s="35"/>
      <c r="J3" s="35">
        <v>54.97578948</v>
      </c>
      <c r="K3" s="35">
        <f t="shared" ref="K3:K25" si="1">J3</f>
        <v>54.97578948</v>
      </c>
      <c r="L3" s="40">
        <v>70</v>
      </c>
      <c r="M3" s="37">
        <v>13.6</v>
      </c>
      <c r="N3" s="39"/>
      <c r="O3" s="35">
        <f t="shared" ref="O3:O25" si="2">L3+M3</f>
        <v>83.6</v>
      </c>
      <c r="P3" s="35">
        <f t="shared" ref="P3:P25" si="3">O3*0.1</f>
        <v>8.36</v>
      </c>
      <c r="Q3" s="41">
        <f t="shared" ref="Q3:Q25" si="4">F3+K3+P3</f>
        <v>75.00386048</v>
      </c>
      <c r="R3" s="41">
        <v>1</v>
      </c>
      <c r="S3" s="35">
        <v>2</v>
      </c>
      <c r="T3" s="35">
        <v>443</v>
      </c>
      <c r="U3" s="35" t="s">
        <v>253</v>
      </c>
      <c r="V3" s="35">
        <v>92.31</v>
      </c>
      <c r="W3" s="35">
        <v>0</v>
      </c>
    </row>
    <row r="4" spans="1:23">
      <c r="A4" s="48" t="s">
        <v>254</v>
      </c>
      <c r="B4" s="49">
        <v>67.86286</v>
      </c>
      <c r="C4" s="49">
        <v>5.2</v>
      </c>
      <c r="D4" s="50"/>
      <c r="E4" s="49">
        <v>73.06286</v>
      </c>
      <c r="F4" s="51">
        <f t="shared" si="0"/>
        <v>10.959429</v>
      </c>
      <c r="G4" s="52">
        <v>89.157895</v>
      </c>
      <c r="H4" s="52"/>
      <c r="I4" s="52"/>
      <c r="J4" s="52">
        <v>54.244737</v>
      </c>
      <c r="K4" s="52">
        <f t="shared" si="1"/>
        <v>54.244737</v>
      </c>
      <c r="L4" s="53">
        <v>70</v>
      </c>
      <c r="M4" s="49">
        <v>6</v>
      </c>
      <c r="N4" s="51"/>
      <c r="O4" s="52">
        <f t="shared" si="2"/>
        <v>76</v>
      </c>
      <c r="P4" s="52">
        <f t="shared" si="3"/>
        <v>7.6</v>
      </c>
      <c r="Q4" s="41">
        <f t="shared" si="4"/>
        <v>72.804166</v>
      </c>
      <c r="R4" s="41">
        <v>2</v>
      </c>
      <c r="S4" s="52">
        <v>4</v>
      </c>
      <c r="T4" s="52">
        <v>474</v>
      </c>
      <c r="U4" s="52" t="s">
        <v>253</v>
      </c>
      <c r="V4" s="52">
        <v>100</v>
      </c>
      <c r="W4" s="52">
        <v>0</v>
      </c>
    </row>
    <row r="5" spans="1:23">
      <c r="A5" s="48" t="s">
        <v>255</v>
      </c>
      <c r="B5" s="49">
        <v>66.86428</v>
      </c>
      <c r="C5" s="49">
        <v>5.4</v>
      </c>
      <c r="D5" s="50"/>
      <c r="E5" s="49">
        <v>72.26428</v>
      </c>
      <c r="F5" s="51">
        <f t="shared" si="0"/>
        <v>10.839642</v>
      </c>
      <c r="G5" s="52">
        <v>88.610526</v>
      </c>
      <c r="H5" s="52"/>
      <c r="I5" s="52"/>
      <c r="J5" s="52">
        <v>53.1663156</v>
      </c>
      <c r="K5" s="52">
        <f t="shared" si="1"/>
        <v>53.1663156</v>
      </c>
      <c r="L5" s="53">
        <v>70</v>
      </c>
      <c r="M5" s="49">
        <v>9.2</v>
      </c>
      <c r="N5" s="51"/>
      <c r="O5" s="52">
        <f t="shared" si="2"/>
        <v>79.2</v>
      </c>
      <c r="P5" s="52">
        <f t="shared" si="3"/>
        <v>7.92</v>
      </c>
      <c r="Q5" s="41">
        <f t="shared" si="4"/>
        <v>71.9259576</v>
      </c>
      <c r="R5" s="41">
        <v>3</v>
      </c>
      <c r="S5" s="52">
        <v>6</v>
      </c>
      <c r="T5" s="52"/>
      <c r="U5" s="52" t="s">
        <v>253</v>
      </c>
      <c r="V5" s="52">
        <v>80</v>
      </c>
      <c r="W5" s="52">
        <v>0</v>
      </c>
    </row>
    <row r="6" spans="1:23">
      <c r="A6" s="48" t="s">
        <v>256</v>
      </c>
      <c r="B6" s="49">
        <v>67.91428</v>
      </c>
      <c r="C6" s="49">
        <v>1.2</v>
      </c>
      <c r="D6" s="50"/>
      <c r="E6" s="49">
        <v>69.11428</v>
      </c>
      <c r="F6" s="51">
        <f t="shared" si="0"/>
        <v>10.367142</v>
      </c>
      <c r="G6" s="52">
        <v>88.425</v>
      </c>
      <c r="H6" s="54">
        <v>3</v>
      </c>
      <c r="I6" s="54"/>
      <c r="J6" s="52">
        <v>54.255</v>
      </c>
      <c r="K6" s="52">
        <f t="shared" si="1"/>
        <v>54.255</v>
      </c>
      <c r="L6" s="53">
        <v>70</v>
      </c>
      <c r="M6" s="49">
        <v>0</v>
      </c>
      <c r="N6" s="51"/>
      <c r="O6" s="52">
        <f t="shared" si="2"/>
        <v>70</v>
      </c>
      <c r="P6" s="52">
        <f t="shared" si="3"/>
        <v>7</v>
      </c>
      <c r="Q6" s="41">
        <f t="shared" si="4"/>
        <v>71.622142</v>
      </c>
      <c r="R6" s="41">
        <v>4</v>
      </c>
      <c r="S6" s="52">
        <v>7</v>
      </c>
      <c r="T6" s="52">
        <v>447</v>
      </c>
      <c r="U6" s="54" t="s">
        <v>253</v>
      </c>
      <c r="V6" s="52">
        <v>80</v>
      </c>
      <c r="W6" s="52">
        <v>0</v>
      </c>
    </row>
    <row r="7" spans="1:23">
      <c r="A7" s="48" t="s">
        <v>257</v>
      </c>
      <c r="B7" s="49">
        <v>68.01286</v>
      </c>
      <c r="C7" s="49">
        <v>8.4</v>
      </c>
      <c r="D7" s="50"/>
      <c r="E7" s="49">
        <v>76.4128568</v>
      </c>
      <c r="F7" s="51">
        <f t="shared" si="0"/>
        <v>11.46192852</v>
      </c>
      <c r="G7" s="52">
        <v>85.749735</v>
      </c>
      <c r="H7" s="52"/>
      <c r="I7" s="52"/>
      <c r="J7" s="52">
        <v>52.199841</v>
      </c>
      <c r="K7" s="52">
        <f t="shared" si="1"/>
        <v>52.199841</v>
      </c>
      <c r="L7" s="53">
        <v>70</v>
      </c>
      <c r="M7" s="49">
        <v>0</v>
      </c>
      <c r="N7" s="51"/>
      <c r="O7" s="52">
        <f t="shared" si="2"/>
        <v>70</v>
      </c>
      <c r="P7" s="52">
        <f t="shared" si="3"/>
        <v>7</v>
      </c>
      <c r="Q7" s="41">
        <f t="shared" si="4"/>
        <v>70.66176952</v>
      </c>
      <c r="R7" s="41">
        <v>5</v>
      </c>
      <c r="S7" s="52">
        <v>11</v>
      </c>
      <c r="T7" s="52">
        <v>430</v>
      </c>
      <c r="U7" s="52" t="s">
        <v>253</v>
      </c>
      <c r="V7" s="52">
        <v>70</v>
      </c>
      <c r="W7" s="52">
        <v>0</v>
      </c>
    </row>
    <row r="8" spans="1:23">
      <c r="A8" s="48" t="s">
        <v>258</v>
      </c>
      <c r="B8" s="49">
        <v>66.86</v>
      </c>
      <c r="C8" s="49">
        <v>5.7</v>
      </c>
      <c r="D8" s="50"/>
      <c r="E8" s="49">
        <v>72.56</v>
      </c>
      <c r="F8" s="51">
        <f t="shared" si="0"/>
        <v>10.884</v>
      </c>
      <c r="G8" s="55">
        <v>85.89524</v>
      </c>
      <c r="H8" s="52"/>
      <c r="I8" s="52"/>
      <c r="J8" s="52">
        <v>51.537144</v>
      </c>
      <c r="K8" s="52">
        <f t="shared" si="1"/>
        <v>51.537144</v>
      </c>
      <c r="L8" s="53">
        <v>70</v>
      </c>
      <c r="M8" s="49">
        <v>0</v>
      </c>
      <c r="N8" s="51"/>
      <c r="O8" s="52">
        <f t="shared" si="2"/>
        <v>70</v>
      </c>
      <c r="P8" s="52">
        <f t="shared" si="3"/>
        <v>7</v>
      </c>
      <c r="Q8" s="41">
        <f t="shared" si="4"/>
        <v>69.421144</v>
      </c>
      <c r="R8" s="41">
        <v>6</v>
      </c>
      <c r="S8" s="52">
        <v>17</v>
      </c>
      <c r="T8" s="52"/>
      <c r="U8" s="56" t="s">
        <v>253</v>
      </c>
      <c r="V8" s="52">
        <v>84.62</v>
      </c>
      <c r="W8" s="52">
        <v>0</v>
      </c>
    </row>
    <row r="9" spans="1:23">
      <c r="A9" s="48" t="s">
        <v>259</v>
      </c>
      <c r="B9" s="49">
        <v>66.87286</v>
      </c>
      <c r="C9" s="49">
        <v>5.5</v>
      </c>
      <c r="D9" s="50"/>
      <c r="E9" s="49">
        <v>72.67286</v>
      </c>
      <c r="F9" s="51">
        <f t="shared" si="0"/>
        <v>10.900929</v>
      </c>
      <c r="G9" s="52">
        <v>85.61005291</v>
      </c>
      <c r="H9" s="52"/>
      <c r="I9" s="52"/>
      <c r="J9" s="52">
        <v>51.366031746</v>
      </c>
      <c r="K9" s="52">
        <f t="shared" si="1"/>
        <v>51.366031746</v>
      </c>
      <c r="L9" s="53">
        <v>70</v>
      </c>
      <c r="M9" s="49">
        <v>0</v>
      </c>
      <c r="N9" s="51"/>
      <c r="O9" s="52">
        <f t="shared" si="2"/>
        <v>70</v>
      </c>
      <c r="P9" s="52">
        <f t="shared" si="3"/>
        <v>7</v>
      </c>
      <c r="Q9" s="41">
        <f t="shared" si="4"/>
        <v>69.266960746</v>
      </c>
      <c r="R9" s="41">
        <v>7</v>
      </c>
      <c r="S9" s="52">
        <v>18</v>
      </c>
      <c r="T9" s="52"/>
      <c r="U9" s="52" t="s">
        <v>253</v>
      </c>
      <c r="V9" s="52">
        <v>80</v>
      </c>
      <c r="W9" s="52">
        <v>0</v>
      </c>
    </row>
    <row r="10" spans="1:23">
      <c r="A10" s="48" t="s">
        <v>260</v>
      </c>
      <c r="B10" s="49">
        <v>66.82571</v>
      </c>
      <c r="C10" s="49">
        <v>4.6</v>
      </c>
      <c r="D10" s="50"/>
      <c r="E10" s="49">
        <v>72.4757142</v>
      </c>
      <c r="F10" s="51">
        <f t="shared" si="0"/>
        <v>10.87135713</v>
      </c>
      <c r="G10" s="57">
        <v>84.26818182</v>
      </c>
      <c r="H10" s="52"/>
      <c r="I10" s="52"/>
      <c r="J10" s="52">
        <v>51.310909092</v>
      </c>
      <c r="K10" s="52">
        <f t="shared" si="1"/>
        <v>51.310909092</v>
      </c>
      <c r="L10" s="53">
        <v>70</v>
      </c>
      <c r="M10" s="49">
        <v>0</v>
      </c>
      <c r="N10" s="51"/>
      <c r="O10" s="52">
        <f t="shared" si="2"/>
        <v>70</v>
      </c>
      <c r="P10" s="52">
        <f t="shared" si="3"/>
        <v>7</v>
      </c>
      <c r="Q10" s="41">
        <f t="shared" si="4"/>
        <v>69.182266222</v>
      </c>
      <c r="R10" s="41">
        <v>8</v>
      </c>
      <c r="S10" s="52">
        <v>19</v>
      </c>
      <c r="T10" s="52">
        <v>492</v>
      </c>
      <c r="U10" s="54" t="s">
        <v>253</v>
      </c>
      <c r="V10" s="52">
        <v>75</v>
      </c>
      <c r="W10" s="52">
        <v>0</v>
      </c>
    </row>
    <row r="11" spans="1:23">
      <c r="A11" s="48" t="s">
        <v>261</v>
      </c>
      <c r="B11" s="49">
        <v>67.87143</v>
      </c>
      <c r="C11" s="49">
        <v>0.9</v>
      </c>
      <c r="D11" s="50"/>
      <c r="E11" s="49">
        <v>68.77143</v>
      </c>
      <c r="F11" s="51">
        <f t="shared" si="0"/>
        <v>10.3157145</v>
      </c>
      <c r="G11" s="52">
        <v>84.76044</v>
      </c>
      <c r="H11" s="52"/>
      <c r="I11" s="52"/>
      <c r="J11" s="52">
        <v>51.606264</v>
      </c>
      <c r="K11" s="52">
        <f t="shared" si="1"/>
        <v>51.606264</v>
      </c>
      <c r="L11" s="53">
        <v>70</v>
      </c>
      <c r="M11" s="49">
        <v>0</v>
      </c>
      <c r="N11" s="51"/>
      <c r="O11" s="52">
        <f t="shared" si="2"/>
        <v>70</v>
      </c>
      <c r="P11" s="52">
        <f t="shared" si="3"/>
        <v>7</v>
      </c>
      <c r="Q11" s="41">
        <f t="shared" si="4"/>
        <v>68.9219785</v>
      </c>
      <c r="R11" s="41">
        <v>9</v>
      </c>
      <c r="S11" s="52">
        <v>22</v>
      </c>
      <c r="T11" s="52">
        <v>430</v>
      </c>
      <c r="U11" s="52" t="s">
        <v>253</v>
      </c>
      <c r="V11" s="52">
        <v>67</v>
      </c>
      <c r="W11" s="52">
        <v>0</v>
      </c>
    </row>
    <row r="12" spans="1:23">
      <c r="A12" s="48" t="s">
        <v>262</v>
      </c>
      <c r="B12" s="49">
        <v>67.93571</v>
      </c>
      <c r="C12" s="49">
        <v>9</v>
      </c>
      <c r="D12" s="50"/>
      <c r="E12" s="49">
        <v>76.93571</v>
      </c>
      <c r="F12" s="51">
        <f t="shared" si="0"/>
        <v>11.5403565</v>
      </c>
      <c r="G12" s="52">
        <v>79.9118421</v>
      </c>
      <c r="H12" s="52"/>
      <c r="I12" s="52"/>
      <c r="J12" s="52">
        <v>48.69710526</v>
      </c>
      <c r="K12" s="52">
        <f t="shared" si="1"/>
        <v>48.69710526</v>
      </c>
      <c r="L12" s="53">
        <v>70</v>
      </c>
      <c r="M12" s="49">
        <v>13.6</v>
      </c>
      <c r="N12" s="51"/>
      <c r="O12" s="52">
        <f t="shared" si="2"/>
        <v>83.6</v>
      </c>
      <c r="P12" s="52">
        <f t="shared" si="3"/>
        <v>8.36</v>
      </c>
      <c r="Q12" s="41">
        <f t="shared" si="4"/>
        <v>68.59746176</v>
      </c>
      <c r="R12" s="41">
        <v>10</v>
      </c>
      <c r="S12" s="52">
        <v>26</v>
      </c>
      <c r="T12" s="52">
        <v>427</v>
      </c>
      <c r="U12" s="52" t="s">
        <v>253</v>
      </c>
      <c r="V12" s="52">
        <v>80</v>
      </c>
      <c r="W12" s="52">
        <v>0</v>
      </c>
    </row>
    <row r="13" spans="1:23">
      <c r="A13" s="48" t="s">
        <v>263</v>
      </c>
      <c r="B13" s="49">
        <v>67.87143</v>
      </c>
      <c r="C13" s="49">
        <v>6.78</v>
      </c>
      <c r="D13" s="50"/>
      <c r="E13" s="49">
        <v>74.65143</v>
      </c>
      <c r="F13" s="51">
        <f t="shared" si="0"/>
        <v>11.1977145</v>
      </c>
      <c r="G13" s="52">
        <v>82.6638889</v>
      </c>
      <c r="H13" s="52"/>
      <c r="I13" s="52"/>
      <c r="J13" s="52">
        <v>50.34833334</v>
      </c>
      <c r="K13" s="52">
        <f t="shared" si="1"/>
        <v>50.34833334</v>
      </c>
      <c r="L13" s="53">
        <v>70</v>
      </c>
      <c r="M13" s="49">
        <v>0</v>
      </c>
      <c r="N13" s="51"/>
      <c r="O13" s="52">
        <f t="shared" si="2"/>
        <v>70</v>
      </c>
      <c r="P13" s="52">
        <f t="shared" si="3"/>
        <v>7</v>
      </c>
      <c r="Q13" s="41">
        <f t="shared" si="4"/>
        <v>68.54604784</v>
      </c>
      <c r="R13" s="41">
        <v>11</v>
      </c>
      <c r="S13" s="52">
        <v>27</v>
      </c>
      <c r="T13" s="52">
        <v>440</v>
      </c>
      <c r="U13" s="52" t="s">
        <v>253</v>
      </c>
      <c r="V13" s="52">
        <v>77.78</v>
      </c>
      <c r="W13" s="52">
        <v>0</v>
      </c>
    </row>
    <row r="14" spans="1:23">
      <c r="A14" s="48" t="s">
        <v>264</v>
      </c>
      <c r="B14" s="49">
        <v>66.80429</v>
      </c>
      <c r="C14" s="49">
        <v>0</v>
      </c>
      <c r="D14" s="50"/>
      <c r="E14" s="49">
        <v>66.80429</v>
      </c>
      <c r="F14" s="51">
        <f t="shared" si="0"/>
        <v>10.0206435</v>
      </c>
      <c r="G14" s="57">
        <v>85.78913</v>
      </c>
      <c r="H14" s="52"/>
      <c r="I14" s="52"/>
      <c r="J14" s="52">
        <v>51.473478</v>
      </c>
      <c r="K14" s="52">
        <f t="shared" si="1"/>
        <v>51.473478</v>
      </c>
      <c r="L14" s="53">
        <v>70</v>
      </c>
      <c r="M14" s="49">
        <v>0</v>
      </c>
      <c r="N14" s="51"/>
      <c r="O14" s="52">
        <f t="shared" si="2"/>
        <v>70</v>
      </c>
      <c r="P14" s="52">
        <f t="shared" si="3"/>
        <v>7</v>
      </c>
      <c r="Q14" s="41">
        <f t="shared" si="4"/>
        <v>68.4941215</v>
      </c>
      <c r="R14" s="41">
        <v>12</v>
      </c>
      <c r="S14" s="52">
        <v>29</v>
      </c>
      <c r="T14" s="52"/>
      <c r="U14" s="52" t="s">
        <v>253</v>
      </c>
      <c r="V14" s="52">
        <v>83.3</v>
      </c>
      <c r="W14" s="52">
        <v>0</v>
      </c>
    </row>
    <row r="15" spans="1:23">
      <c r="A15" s="48" t="s">
        <v>265</v>
      </c>
      <c r="B15" s="49">
        <v>66.87714</v>
      </c>
      <c r="C15" s="49">
        <v>0</v>
      </c>
      <c r="D15" s="50"/>
      <c r="E15" s="49">
        <v>66.87714</v>
      </c>
      <c r="F15" s="51">
        <f t="shared" si="0"/>
        <v>10.031571</v>
      </c>
      <c r="G15" s="52">
        <v>84.085</v>
      </c>
      <c r="H15" s="52"/>
      <c r="I15" s="52"/>
      <c r="J15" s="52">
        <v>50.451</v>
      </c>
      <c r="K15" s="52">
        <f t="shared" si="1"/>
        <v>50.451</v>
      </c>
      <c r="L15" s="53">
        <v>70</v>
      </c>
      <c r="M15" s="49">
        <v>0</v>
      </c>
      <c r="N15" s="51"/>
      <c r="O15" s="52">
        <f t="shared" si="2"/>
        <v>70</v>
      </c>
      <c r="P15" s="52">
        <f t="shared" si="3"/>
        <v>7</v>
      </c>
      <c r="Q15" s="41">
        <f t="shared" si="4"/>
        <v>67.482571</v>
      </c>
      <c r="R15" s="41">
        <v>13</v>
      </c>
      <c r="S15" s="52">
        <v>32</v>
      </c>
      <c r="T15" s="52"/>
      <c r="U15" s="52" t="s">
        <v>253</v>
      </c>
      <c r="V15" s="52">
        <v>70</v>
      </c>
      <c r="W15" s="52">
        <v>0</v>
      </c>
    </row>
    <row r="16" spans="1:23">
      <c r="A16" s="48" t="s">
        <v>266</v>
      </c>
      <c r="B16" s="49">
        <v>67.87571</v>
      </c>
      <c r="C16" s="49">
        <v>4.5</v>
      </c>
      <c r="D16" s="50"/>
      <c r="E16" s="49">
        <v>72.37571</v>
      </c>
      <c r="F16" s="51">
        <f t="shared" si="0"/>
        <v>10.8563565</v>
      </c>
      <c r="G16" s="52">
        <v>81.125</v>
      </c>
      <c r="H16" s="52"/>
      <c r="I16" s="52"/>
      <c r="J16" s="52">
        <v>49.425</v>
      </c>
      <c r="K16" s="52">
        <f t="shared" si="1"/>
        <v>49.425</v>
      </c>
      <c r="L16" s="53">
        <v>70</v>
      </c>
      <c r="M16" s="49">
        <v>0</v>
      </c>
      <c r="N16" s="51"/>
      <c r="O16" s="52">
        <f t="shared" si="2"/>
        <v>70</v>
      </c>
      <c r="P16" s="52">
        <f t="shared" si="3"/>
        <v>7</v>
      </c>
      <c r="Q16" s="41">
        <f t="shared" si="4"/>
        <v>67.2813565</v>
      </c>
      <c r="R16" s="41">
        <v>14</v>
      </c>
      <c r="S16" s="52">
        <v>34</v>
      </c>
      <c r="T16" s="52">
        <v>434</v>
      </c>
      <c r="U16" s="52" t="s">
        <v>253</v>
      </c>
      <c r="V16" s="52">
        <v>60</v>
      </c>
      <c r="W16" s="52">
        <v>0</v>
      </c>
    </row>
    <row r="17" spans="1:23">
      <c r="A17" s="48" t="s">
        <v>267</v>
      </c>
      <c r="B17" s="49">
        <v>67.89714</v>
      </c>
      <c r="C17" s="49">
        <v>0</v>
      </c>
      <c r="D17" s="50"/>
      <c r="E17" s="49">
        <v>67.89714</v>
      </c>
      <c r="F17" s="51">
        <f t="shared" si="0"/>
        <v>10.184571</v>
      </c>
      <c r="G17" s="52">
        <v>81.80263158</v>
      </c>
      <c r="H17" s="52"/>
      <c r="I17" s="52"/>
      <c r="J17" s="52">
        <v>49.831578948</v>
      </c>
      <c r="K17" s="52">
        <f t="shared" si="1"/>
        <v>49.831578948</v>
      </c>
      <c r="L17" s="53">
        <v>70</v>
      </c>
      <c r="M17" s="49">
        <v>0</v>
      </c>
      <c r="N17" s="51"/>
      <c r="O17" s="52">
        <f t="shared" si="2"/>
        <v>70</v>
      </c>
      <c r="P17" s="52">
        <f t="shared" si="3"/>
        <v>7</v>
      </c>
      <c r="Q17" s="41">
        <f t="shared" si="4"/>
        <v>67.016149948</v>
      </c>
      <c r="R17" s="41">
        <v>15</v>
      </c>
      <c r="S17" s="52">
        <v>36</v>
      </c>
      <c r="T17" s="52">
        <v>457</v>
      </c>
      <c r="U17" s="52" t="s">
        <v>253</v>
      </c>
      <c r="V17" s="52">
        <v>70</v>
      </c>
      <c r="W17" s="52">
        <v>0</v>
      </c>
    </row>
    <row r="18" spans="1:23">
      <c r="A18" s="48" t="s">
        <v>268</v>
      </c>
      <c r="B18" s="49">
        <v>66.84714</v>
      </c>
      <c r="C18" s="49">
        <v>0.3</v>
      </c>
      <c r="D18" s="50"/>
      <c r="E18" s="49">
        <v>67.14714</v>
      </c>
      <c r="F18" s="51">
        <f t="shared" si="0"/>
        <v>10.072071</v>
      </c>
      <c r="G18" s="52">
        <v>83.145</v>
      </c>
      <c r="H18" s="52"/>
      <c r="I18" s="52"/>
      <c r="J18" s="52">
        <v>49.887</v>
      </c>
      <c r="K18" s="52">
        <f t="shared" si="1"/>
        <v>49.887</v>
      </c>
      <c r="L18" s="53">
        <v>70</v>
      </c>
      <c r="M18" s="49">
        <v>0</v>
      </c>
      <c r="N18" s="51"/>
      <c r="O18" s="52">
        <f t="shared" si="2"/>
        <v>70</v>
      </c>
      <c r="P18" s="52">
        <f t="shared" si="3"/>
        <v>7</v>
      </c>
      <c r="Q18" s="41">
        <f t="shared" si="4"/>
        <v>66.959071</v>
      </c>
      <c r="R18" s="41">
        <v>16</v>
      </c>
      <c r="S18" s="52">
        <v>38</v>
      </c>
      <c r="T18" s="52"/>
      <c r="U18" s="52" t="s">
        <v>253</v>
      </c>
      <c r="V18" s="52">
        <v>100</v>
      </c>
      <c r="W18" s="52">
        <v>0</v>
      </c>
    </row>
    <row r="19" spans="1:23">
      <c r="A19" s="47" t="s">
        <v>269</v>
      </c>
      <c r="B19" s="37">
        <v>66.86857</v>
      </c>
      <c r="C19" s="37">
        <v>0</v>
      </c>
      <c r="D19" s="38"/>
      <c r="E19" s="37">
        <v>66.86857</v>
      </c>
      <c r="F19" s="39">
        <f t="shared" si="0"/>
        <v>10.0302855</v>
      </c>
      <c r="G19" s="35">
        <v>81.360526</v>
      </c>
      <c r="H19" s="35"/>
      <c r="I19" s="35"/>
      <c r="J19" s="35">
        <v>48.8163156</v>
      </c>
      <c r="K19" s="35">
        <f t="shared" si="1"/>
        <v>48.8163156</v>
      </c>
      <c r="L19" s="40">
        <v>70</v>
      </c>
      <c r="M19" s="37">
        <v>6</v>
      </c>
      <c r="N19" s="39"/>
      <c r="O19" s="35">
        <f t="shared" si="2"/>
        <v>76</v>
      </c>
      <c r="P19" s="35">
        <f t="shared" si="3"/>
        <v>7.6</v>
      </c>
      <c r="Q19" s="41">
        <f t="shared" si="4"/>
        <v>66.4466011</v>
      </c>
      <c r="R19" s="41">
        <v>17</v>
      </c>
      <c r="S19" s="35">
        <v>39</v>
      </c>
      <c r="T19" s="35"/>
      <c r="U19" s="35" t="s">
        <v>253</v>
      </c>
      <c r="V19" s="35">
        <v>57</v>
      </c>
      <c r="W19" s="35">
        <v>0</v>
      </c>
    </row>
    <row r="20" spans="1:23">
      <c r="A20" s="48" t="s">
        <v>270</v>
      </c>
      <c r="B20" s="49">
        <v>67.93571</v>
      </c>
      <c r="C20" s="49">
        <v>2.6</v>
      </c>
      <c r="D20" s="50"/>
      <c r="E20" s="49">
        <v>70.53571</v>
      </c>
      <c r="F20" s="51">
        <f t="shared" si="0"/>
        <v>10.5803565</v>
      </c>
      <c r="G20" s="52">
        <v>78.902778</v>
      </c>
      <c r="H20" s="52"/>
      <c r="I20" s="52"/>
      <c r="J20" s="52">
        <v>48.0916668</v>
      </c>
      <c r="K20" s="52">
        <f t="shared" si="1"/>
        <v>48.0916668</v>
      </c>
      <c r="L20" s="53">
        <v>70</v>
      </c>
      <c r="M20" s="49">
        <v>0</v>
      </c>
      <c r="N20" s="51"/>
      <c r="O20" s="52">
        <f t="shared" si="2"/>
        <v>70</v>
      </c>
      <c r="P20" s="52">
        <f t="shared" si="3"/>
        <v>7</v>
      </c>
      <c r="Q20" s="41">
        <f t="shared" si="4"/>
        <v>65.6720233</v>
      </c>
      <c r="R20" s="41">
        <v>18</v>
      </c>
      <c r="S20" s="52">
        <v>40</v>
      </c>
      <c r="T20" s="52">
        <v>429</v>
      </c>
      <c r="U20" s="52" t="s">
        <v>253</v>
      </c>
      <c r="V20" s="52">
        <v>55.6</v>
      </c>
      <c r="W20" s="52">
        <v>0</v>
      </c>
    </row>
    <row r="21" spans="1:23">
      <c r="A21" s="48" t="s">
        <v>271</v>
      </c>
      <c r="B21" s="49">
        <v>67.86286</v>
      </c>
      <c r="C21" s="49">
        <v>0.3</v>
      </c>
      <c r="D21" s="50"/>
      <c r="E21" s="49">
        <v>68.16286</v>
      </c>
      <c r="F21" s="51">
        <f t="shared" si="0"/>
        <v>10.224429</v>
      </c>
      <c r="G21" s="52">
        <v>79.315789</v>
      </c>
      <c r="H21" s="52"/>
      <c r="I21" s="52"/>
      <c r="J21" s="52">
        <v>48.3394734</v>
      </c>
      <c r="K21" s="52">
        <f t="shared" si="1"/>
        <v>48.3394734</v>
      </c>
      <c r="L21" s="53">
        <v>70</v>
      </c>
      <c r="M21" s="49">
        <v>0</v>
      </c>
      <c r="N21" s="51"/>
      <c r="O21" s="52">
        <f t="shared" si="2"/>
        <v>70</v>
      </c>
      <c r="P21" s="52">
        <f t="shared" si="3"/>
        <v>7</v>
      </c>
      <c r="Q21" s="41">
        <f t="shared" si="4"/>
        <v>65.5639024</v>
      </c>
      <c r="R21" s="41">
        <v>19</v>
      </c>
      <c r="S21" s="52">
        <v>41</v>
      </c>
      <c r="T21" s="52">
        <v>431</v>
      </c>
      <c r="U21" s="52" t="s">
        <v>253</v>
      </c>
      <c r="V21" s="52">
        <v>60</v>
      </c>
      <c r="W21" s="52">
        <v>0</v>
      </c>
    </row>
    <row r="22" spans="1:23">
      <c r="A22" s="48" t="s">
        <v>272</v>
      </c>
      <c r="B22" s="49">
        <v>66.78714</v>
      </c>
      <c r="C22" s="49">
        <v>0</v>
      </c>
      <c r="D22" s="50"/>
      <c r="E22" s="49">
        <v>66.78714</v>
      </c>
      <c r="F22" s="51">
        <f t="shared" si="0"/>
        <v>10.018071</v>
      </c>
      <c r="G22" s="52">
        <v>79.36</v>
      </c>
      <c r="H22" s="52"/>
      <c r="I22" s="52"/>
      <c r="J22" s="52">
        <v>47.616</v>
      </c>
      <c r="K22" s="52">
        <f t="shared" si="1"/>
        <v>47.616</v>
      </c>
      <c r="L22" s="53">
        <v>70</v>
      </c>
      <c r="M22" s="49">
        <v>0</v>
      </c>
      <c r="N22" s="51"/>
      <c r="O22" s="52">
        <f t="shared" si="2"/>
        <v>70</v>
      </c>
      <c r="P22" s="52">
        <f t="shared" si="3"/>
        <v>7</v>
      </c>
      <c r="Q22" s="41">
        <f t="shared" si="4"/>
        <v>64.634071</v>
      </c>
      <c r="R22" s="41">
        <v>20</v>
      </c>
      <c r="S22" s="52">
        <v>43</v>
      </c>
      <c r="T22" s="52"/>
      <c r="U22" s="52" t="s">
        <v>253</v>
      </c>
      <c r="V22" s="52">
        <v>40</v>
      </c>
      <c r="W22" s="52">
        <v>0</v>
      </c>
    </row>
    <row r="23" spans="1:23">
      <c r="A23" s="48" t="s">
        <v>273</v>
      </c>
      <c r="B23" s="49">
        <v>66.8</v>
      </c>
      <c r="C23" s="49">
        <v>3</v>
      </c>
      <c r="D23" s="50"/>
      <c r="E23" s="49">
        <v>69.8</v>
      </c>
      <c r="F23" s="51">
        <f t="shared" si="0"/>
        <v>10.47</v>
      </c>
      <c r="G23" s="52">
        <v>76.571111</v>
      </c>
      <c r="H23" s="52"/>
      <c r="I23" s="52"/>
      <c r="J23" s="52">
        <v>45.9426666</v>
      </c>
      <c r="K23" s="52">
        <f t="shared" si="1"/>
        <v>45.9426666</v>
      </c>
      <c r="L23" s="53">
        <v>70</v>
      </c>
      <c r="M23" s="49">
        <v>9.2</v>
      </c>
      <c r="N23" s="51"/>
      <c r="O23" s="52">
        <f t="shared" si="2"/>
        <v>79.2</v>
      </c>
      <c r="P23" s="52">
        <f t="shared" si="3"/>
        <v>7.92</v>
      </c>
      <c r="Q23" s="41">
        <f t="shared" si="4"/>
        <v>64.3326666</v>
      </c>
      <c r="R23" s="41">
        <v>21</v>
      </c>
      <c r="S23" s="52">
        <v>45</v>
      </c>
      <c r="T23" s="52"/>
      <c r="U23" s="52" t="s">
        <v>253</v>
      </c>
      <c r="V23" s="52">
        <v>67</v>
      </c>
      <c r="W23" s="52">
        <v>0</v>
      </c>
    </row>
    <row r="24" spans="1:23">
      <c r="A24" s="48" t="s">
        <v>274</v>
      </c>
      <c r="B24" s="49">
        <v>66.80429</v>
      </c>
      <c r="C24" s="49">
        <v>0</v>
      </c>
      <c r="D24" s="50"/>
      <c r="E24" s="49">
        <v>66.80429</v>
      </c>
      <c r="F24" s="51">
        <f t="shared" si="0"/>
        <v>10.0206435</v>
      </c>
      <c r="G24" s="58">
        <v>73.04707</v>
      </c>
      <c r="H24" s="52"/>
      <c r="I24" s="52"/>
      <c r="J24" s="52">
        <v>43.828242</v>
      </c>
      <c r="K24" s="52">
        <f t="shared" si="1"/>
        <v>43.828242</v>
      </c>
      <c r="L24" s="53">
        <v>70</v>
      </c>
      <c r="M24" s="49">
        <v>0</v>
      </c>
      <c r="N24" s="51"/>
      <c r="O24" s="52">
        <f t="shared" si="2"/>
        <v>70</v>
      </c>
      <c r="P24" s="52">
        <f t="shared" si="3"/>
        <v>7</v>
      </c>
      <c r="Q24" s="41">
        <f t="shared" si="4"/>
        <v>60.8488855</v>
      </c>
      <c r="R24" s="41">
        <v>22</v>
      </c>
      <c r="S24" s="52">
        <v>49</v>
      </c>
      <c r="T24" s="52"/>
      <c r="U24" s="52" t="s">
        <v>253</v>
      </c>
      <c r="V24" s="52">
        <v>50</v>
      </c>
      <c r="W24" s="52">
        <v>1</v>
      </c>
    </row>
    <row r="25" spans="1:23">
      <c r="A25" s="48" t="s">
        <v>275</v>
      </c>
      <c r="B25" s="49">
        <v>66.84714</v>
      </c>
      <c r="C25" s="49">
        <v>0</v>
      </c>
      <c r="D25" s="50"/>
      <c r="E25" s="49">
        <v>66.84714</v>
      </c>
      <c r="F25" s="51">
        <f t="shared" si="0"/>
        <v>10.027071</v>
      </c>
      <c r="G25" s="52">
        <v>77.306522</v>
      </c>
      <c r="H25" s="52"/>
      <c r="I25" s="52"/>
      <c r="J25" s="52">
        <v>46.3839132</v>
      </c>
      <c r="K25" s="52">
        <f t="shared" si="1"/>
        <v>46.3839132</v>
      </c>
      <c r="L25" s="53">
        <v>0</v>
      </c>
      <c r="M25" s="49">
        <v>0</v>
      </c>
      <c r="N25" s="51"/>
      <c r="O25" s="52">
        <f t="shared" si="2"/>
        <v>0</v>
      </c>
      <c r="P25" s="52">
        <f t="shared" si="3"/>
        <v>0</v>
      </c>
      <c r="Q25" s="41">
        <f t="shared" si="4"/>
        <v>56.4109842</v>
      </c>
      <c r="R25" s="41">
        <v>23</v>
      </c>
      <c r="S25" s="52">
        <v>50</v>
      </c>
      <c r="T25" s="52"/>
      <c r="U25" s="52" t="s">
        <v>253</v>
      </c>
      <c r="V25" s="52">
        <v>90</v>
      </c>
      <c r="W25" s="52">
        <v>1</v>
      </c>
    </row>
  </sheetData>
  <mergeCells count="4">
    <mergeCell ref="B1:F1"/>
    <mergeCell ref="G1:K1"/>
    <mergeCell ref="L1:P1"/>
    <mergeCell ref="A1:A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"/>
  <sheetViews>
    <sheetView topLeftCell="B1" workbookViewId="0">
      <selection activeCell="K33" sqref="K33"/>
    </sheetView>
  </sheetViews>
  <sheetFormatPr defaultColWidth="9" defaultRowHeight="14.4"/>
  <sheetData>
    <row r="1" ht="15.6" spans="1:25">
      <c r="A1" s="22" t="s">
        <v>276</v>
      </c>
      <c r="B1" s="23" t="s">
        <v>7</v>
      </c>
      <c r="C1" s="23" t="s">
        <v>8</v>
      </c>
      <c r="D1" s="24" t="s">
        <v>9</v>
      </c>
      <c r="E1" s="24"/>
      <c r="F1" s="25"/>
      <c r="G1" s="24"/>
      <c r="H1" s="26"/>
      <c r="I1" s="27" t="s">
        <v>10</v>
      </c>
      <c r="J1" s="25"/>
      <c r="K1" s="25"/>
      <c r="L1" s="25"/>
      <c r="M1" s="26"/>
      <c r="N1" s="27" t="s">
        <v>11</v>
      </c>
      <c r="O1" s="24"/>
      <c r="P1" s="25"/>
      <c r="Q1" s="25"/>
      <c r="R1" s="26"/>
      <c r="S1" s="24" t="s">
        <v>12</v>
      </c>
      <c r="T1" s="24" t="s">
        <v>247</v>
      </c>
      <c r="U1" s="24" t="s">
        <v>248</v>
      </c>
      <c r="V1" s="28" t="s">
        <v>72</v>
      </c>
      <c r="W1" s="29" t="s">
        <v>249</v>
      </c>
      <c r="X1" s="29" t="s">
        <v>250</v>
      </c>
      <c r="Y1" s="29" t="s">
        <v>251</v>
      </c>
    </row>
    <row r="2" ht="15.6" spans="1:25">
      <c r="A2" s="22"/>
      <c r="B2" s="30"/>
      <c r="C2" s="30"/>
      <c r="D2" s="28" t="s">
        <v>0</v>
      </c>
      <c r="E2" s="28" t="s">
        <v>1</v>
      </c>
      <c r="F2" s="31" t="s">
        <v>2</v>
      </c>
      <c r="G2" s="28" t="s">
        <v>3</v>
      </c>
      <c r="H2" s="26" t="s">
        <v>4</v>
      </c>
      <c r="I2" s="28" t="s">
        <v>5</v>
      </c>
      <c r="J2" s="28" t="s">
        <v>1</v>
      </c>
      <c r="K2" s="28" t="s">
        <v>2</v>
      </c>
      <c r="L2" s="32" t="s">
        <v>12</v>
      </c>
      <c r="M2" s="32" t="s">
        <v>4</v>
      </c>
      <c r="N2" s="27" t="s">
        <v>6</v>
      </c>
      <c r="O2" s="28" t="s">
        <v>1</v>
      </c>
      <c r="P2" s="33" t="s">
        <v>2</v>
      </c>
      <c r="Q2" s="28" t="s">
        <v>3</v>
      </c>
      <c r="R2" s="28" t="s">
        <v>4</v>
      </c>
      <c r="S2" s="34"/>
      <c r="T2" s="34"/>
      <c r="U2" s="28"/>
      <c r="V2" s="28"/>
      <c r="W2" s="35"/>
      <c r="X2" s="35"/>
      <c r="Y2" s="35"/>
    </row>
    <row r="3" spans="1:25">
      <c r="A3" s="35">
        <v>1</v>
      </c>
      <c r="B3" s="35"/>
      <c r="C3" s="36" t="s">
        <v>277</v>
      </c>
      <c r="D3" s="37">
        <v>67.99571</v>
      </c>
      <c r="E3" s="37">
        <v>9.8</v>
      </c>
      <c r="F3" s="38"/>
      <c r="G3" s="37">
        <v>77.79571</v>
      </c>
      <c r="H3" s="39">
        <f t="shared" ref="H3:H29" si="0">G3*0.15</f>
        <v>11.6693565</v>
      </c>
      <c r="I3" s="35">
        <v>92.3118421</v>
      </c>
      <c r="J3" s="35"/>
      <c r="K3" s="35"/>
      <c r="L3" s="35">
        <v>56.13710526</v>
      </c>
      <c r="M3" s="35">
        <f t="shared" ref="M3:M29" si="1">L3</f>
        <v>56.13710526</v>
      </c>
      <c r="N3" s="40">
        <v>70</v>
      </c>
      <c r="O3" s="37">
        <v>4</v>
      </c>
      <c r="P3" s="39"/>
      <c r="Q3" s="35">
        <f t="shared" ref="Q3:Q29" si="2">N3+O3</f>
        <v>74</v>
      </c>
      <c r="R3" s="35">
        <f t="shared" ref="R3:R29" si="3">Q3*0.1</f>
        <v>7.4</v>
      </c>
      <c r="S3" s="41">
        <f t="shared" ref="S3:S29" si="4">H3+M3+R3</f>
        <v>75.20646176</v>
      </c>
      <c r="T3" s="41">
        <v>1</v>
      </c>
      <c r="U3" s="35">
        <v>1</v>
      </c>
      <c r="V3" s="35">
        <v>427</v>
      </c>
      <c r="W3" s="35" t="s">
        <v>278</v>
      </c>
      <c r="X3" s="35">
        <v>100</v>
      </c>
      <c r="Y3" s="35">
        <v>0</v>
      </c>
    </row>
    <row r="4" spans="1:25">
      <c r="A4" s="35">
        <v>2</v>
      </c>
      <c r="B4" s="35"/>
      <c r="C4" s="36" t="s">
        <v>279</v>
      </c>
      <c r="D4" s="37">
        <v>67.94</v>
      </c>
      <c r="E4" s="37">
        <v>9.8</v>
      </c>
      <c r="F4" s="38"/>
      <c r="G4" s="37">
        <v>77.74</v>
      </c>
      <c r="H4" s="39">
        <f t="shared" si="0"/>
        <v>11.661</v>
      </c>
      <c r="I4" s="35">
        <v>89.252632</v>
      </c>
      <c r="J4" s="35"/>
      <c r="K4" s="35"/>
      <c r="L4" s="35">
        <v>54.3015792</v>
      </c>
      <c r="M4" s="35">
        <f t="shared" si="1"/>
        <v>54.3015792</v>
      </c>
      <c r="N4" s="40">
        <v>70</v>
      </c>
      <c r="O4" s="37">
        <v>11.6</v>
      </c>
      <c r="P4" s="39"/>
      <c r="Q4" s="35">
        <f t="shared" si="2"/>
        <v>81.6</v>
      </c>
      <c r="R4" s="35">
        <f t="shared" si="3"/>
        <v>8.16</v>
      </c>
      <c r="S4" s="41">
        <f t="shared" si="4"/>
        <v>74.1225792</v>
      </c>
      <c r="T4" s="41">
        <v>2</v>
      </c>
      <c r="U4" s="35">
        <v>3</v>
      </c>
      <c r="V4" s="35">
        <v>442</v>
      </c>
      <c r="W4" s="35" t="s">
        <v>278</v>
      </c>
      <c r="X4" s="35">
        <v>100</v>
      </c>
      <c r="Y4" s="35">
        <v>0</v>
      </c>
    </row>
    <row r="5" spans="1:25">
      <c r="A5" s="35">
        <v>3</v>
      </c>
      <c r="B5" s="35"/>
      <c r="C5" s="36" t="s">
        <v>280</v>
      </c>
      <c r="D5" s="37">
        <v>67.87571</v>
      </c>
      <c r="E5" s="37">
        <v>6.6</v>
      </c>
      <c r="F5" s="38"/>
      <c r="G5" s="37">
        <v>74.47571</v>
      </c>
      <c r="H5" s="39">
        <f t="shared" si="0"/>
        <v>11.1713565</v>
      </c>
      <c r="I5" s="35">
        <v>88.51</v>
      </c>
      <c r="J5" s="35"/>
      <c r="K5" s="35"/>
      <c r="L5" s="35">
        <v>53.856</v>
      </c>
      <c r="M5" s="35">
        <f t="shared" si="1"/>
        <v>53.856</v>
      </c>
      <c r="N5" s="40">
        <v>70</v>
      </c>
      <c r="O5" s="37">
        <v>6</v>
      </c>
      <c r="P5" s="39"/>
      <c r="Q5" s="35">
        <f t="shared" si="2"/>
        <v>76</v>
      </c>
      <c r="R5" s="35">
        <f t="shared" si="3"/>
        <v>7.6</v>
      </c>
      <c r="S5" s="41">
        <f t="shared" si="4"/>
        <v>72.6273565</v>
      </c>
      <c r="T5" s="41">
        <v>3</v>
      </c>
      <c r="U5" s="35">
        <v>5</v>
      </c>
      <c r="V5" s="35">
        <v>445</v>
      </c>
      <c r="W5" s="35" t="s">
        <v>278</v>
      </c>
      <c r="X5" s="35">
        <v>100</v>
      </c>
      <c r="Y5" s="35">
        <v>0</v>
      </c>
    </row>
    <row r="6" spans="1:25">
      <c r="A6" s="35">
        <v>4</v>
      </c>
      <c r="B6" s="35"/>
      <c r="C6" s="36" t="s">
        <v>281</v>
      </c>
      <c r="D6" s="37">
        <v>67.88429</v>
      </c>
      <c r="E6" s="37">
        <v>1.2</v>
      </c>
      <c r="F6" s="38"/>
      <c r="G6" s="37">
        <v>70.78429</v>
      </c>
      <c r="H6" s="39">
        <f t="shared" si="0"/>
        <v>10.6176435</v>
      </c>
      <c r="I6" s="35">
        <v>88.65625</v>
      </c>
      <c r="J6" s="35"/>
      <c r="K6" s="35"/>
      <c r="L6" s="35">
        <v>53.94375</v>
      </c>
      <c r="M6" s="35">
        <f t="shared" si="1"/>
        <v>53.94375</v>
      </c>
      <c r="N6" s="40">
        <v>70</v>
      </c>
      <c r="O6" s="37">
        <v>0</v>
      </c>
      <c r="P6" s="39"/>
      <c r="Q6" s="35">
        <f t="shared" si="2"/>
        <v>70</v>
      </c>
      <c r="R6" s="35">
        <f t="shared" si="3"/>
        <v>7</v>
      </c>
      <c r="S6" s="41">
        <f t="shared" si="4"/>
        <v>71.5613935</v>
      </c>
      <c r="T6" s="41">
        <v>4</v>
      </c>
      <c r="U6" s="35">
        <v>8</v>
      </c>
      <c r="V6" s="35">
        <v>431</v>
      </c>
      <c r="W6" s="29" t="s">
        <v>278</v>
      </c>
      <c r="X6" s="35">
        <v>87.5</v>
      </c>
      <c r="Y6" s="35">
        <v>0</v>
      </c>
    </row>
    <row r="7" spans="1:25">
      <c r="A7" s="35">
        <v>5</v>
      </c>
      <c r="B7" s="35"/>
      <c r="C7" s="36" t="s">
        <v>282</v>
      </c>
      <c r="D7" s="37">
        <v>67.88857</v>
      </c>
      <c r="E7" s="37">
        <v>0</v>
      </c>
      <c r="F7" s="38"/>
      <c r="G7" s="37">
        <v>67.88857</v>
      </c>
      <c r="H7" s="39">
        <f t="shared" si="0"/>
        <v>10.1832855</v>
      </c>
      <c r="I7" s="35">
        <v>88.0043478</v>
      </c>
      <c r="J7" s="35"/>
      <c r="K7" s="35"/>
      <c r="L7" s="35">
        <v>53.55260868</v>
      </c>
      <c r="M7" s="35">
        <f t="shared" si="1"/>
        <v>53.55260868</v>
      </c>
      <c r="N7" s="40">
        <v>70</v>
      </c>
      <c r="O7" s="37">
        <v>4</v>
      </c>
      <c r="P7" s="39"/>
      <c r="Q7" s="35">
        <f t="shared" si="2"/>
        <v>74</v>
      </c>
      <c r="R7" s="35">
        <f t="shared" si="3"/>
        <v>7.4</v>
      </c>
      <c r="S7" s="41">
        <f t="shared" si="4"/>
        <v>71.13589418</v>
      </c>
      <c r="T7" s="41">
        <v>5</v>
      </c>
      <c r="U7" s="35">
        <v>9</v>
      </c>
      <c r="V7" s="35">
        <v>428</v>
      </c>
      <c r="W7" s="35" t="s">
        <v>278</v>
      </c>
      <c r="X7" s="35">
        <v>75</v>
      </c>
      <c r="Y7" s="35">
        <v>0</v>
      </c>
    </row>
    <row r="8" spans="1:25">
      <c r="A8" s="35">
        <v>6</v>
      </c>
      <c r="B8" s="35"/>
      <c r="C8" s="36" t="s">
        <v>283</v>
      </c>
      <c r="D8" s="37">
        <v>67.92286</v>
      </c>
      <c r="E8" s="37">
        <v>0</v>
      </c>
      <c r="F8" s="38"/>
      <c r="G8" s="37">
        <v>67.92286</v>
      </c>
      <c r="H8" s="39">
        <f t="shared" si="0"/>
        <v>10.188429</v>
      </c>
      <c r="I8" s="42">
        <v>87.473913</v>
      </c>
      <c r="J8" s="35"/>
      <c r="K8" s="35"/>
      <c r="L8" s="35">
        <v>53.2343478</v>
      </c>
      <c r="M8" s="35">
        <f t="shared" si="1"/>
        <v>53.2343478</v>
      </c>
      <c r="N8" s="40">
        <v>70</v>
      </c>
      <c r="O8" s="37">
        <v>4</v>
      </c>
      <c r="P8" s="39"/>
      <c r="Q8" s="35">
        <f t="shared" si="2"/>
        <v>74</v>
      </c>
      <c r="R8" s="35">
        <f t="shared" si="3"/>
        <v>7.4</v>
      </c>
      <c r="S8" s="41">
        <f t="shared" si="4"/>
        <v>70.8227768</v>
      </c>
      <c r="T8" s="41">
        <v>6</v>
      </c>
      <c r="U8" s="35">
        <v>10</v>
      </c>
      <c r="V8" s="35">
        <v>478</v>
      </c>
      <c r="W8" s="35" t="s">
        <v>278</v>
      </c>
      <c r="X8" s="35">
        <v>81.8</v>
      </c>
      <c r="Y8" s="35">
        <v>0</v>
      </c>
    </row>
    <row r="9" spans="1:25">
      <c r="A9" s="35">
        <v>7</v>
      </c>
      <c r="B9" s="35"/>
      <c r="C9" s="36" t="s">
        <v>284</v>
      </c>
      <c r="D9" s="37">
        <v>67.89286</v>
      </c>
      <c r="E9" s="37">
        <v>4.9</v>
      </c>
      <c r="F9" s="38"/>
      <c r="G9" s="37">
        <v>72.79286</v>
      </c>
      <c r="H9" s="39">
        <f t="shared" si="0"/>
        <v>10.918929</v>
      </c>
      <c r="I9" s="35">
        <v>86.048684</v>
      </c>
      <c r="J9" s="35"/>
      <c r="K9" s="35"/>
      <c r="L9" s="35">
        <v>52.3792104</v>
      </c>
      <c r="M9" s="35">
        <f t="shared" si="1"/>
        <v>52.3792104</v>
      </c>
      <c r="N9" s="40">
        <v>70</v>
      </c>
      <c r="O9" s="37">
        <v>2</v>
      </c>
      <c r="P9" s="39"/>
      <c r="Q9" s="35">
        <f t="shared" si="2"/>
        <v>72</v>
      </c>
      <c r="R9" s="35">
        <f t="shared" si="3"/>
        <v>7.2</v>
      </c>
      <c r="S9" s="41">
        <f t="shared" si="4"/>
        <v>70.4981394</v>
      </c>
      <c r="T9" s="41">
        <v>7</v>
      </c>
      <c r="U9" s="35">
        <v>12</v>
      </c>
      <c r="V9" s="35">
        <v>435</v>
      </c>
      <c r="W9" s="35" t="s">
        <v>278</v>
      </c>
      <c r="X9" s="35">
        <v>89</v>
      </c>
      <c r="Y9" s="35">
        <v>0</v>
      </c>
    </row>
    <row r="10" spans="1:25">
      <c r="A10" s="35">
        <v>8</v>
      </c>
      <c r="B10" s="35"/>
      <c r="C10" s="36" t="s">
        <v>285</v>
      </c>
      <c r="D10" s="37">
        <v>67.90571</v>
      </c>
      <c r="E10" s="37">
        <v>0.9</v>
      </c>
      <c r="F10" s="38"/>
      <c r="G10" s="37">
        <v>68.80571</v>
      </c>
      <c r="H10" s="39">
        <f t="shared" si="0"/>
        <v>10.3208565</v>
      </c>
      <c r="I10" s="35">
        <v>86.651316</v>
      </c>
      <c r="J10" s="35"/>
      <c r="K10" s="35"/>
      <c r="L10" s="35">
        <v>52.7407896</v>
      </c>
      <c r="M10" s="35">
        <f t="shared" si="1"/>
        <v>52.7407896</v>
      </c>
      <c r="N10" s="40">
        <v>70</v>
      </c>
      <c r="O10" s="37">
        <v>0</v>
      </c>
      <c r="P10" s="39"/>
      <c r="Q10" s="35">
        <f t="shared" si="2"/>
        <v>70</v>
      </c>
      <c r="R10" s="35">
        <f t="shared" si="3"/>
        <v>7</v>
      </c>
      <c r="S10" s="41">
        <f t="shared" si="4"/>
        <v>70.0616461</v>
      </c>
      <c r="T10" s="41">
        <v>8</v>
      </c>
      <c r="U10" s="35">
        <v>13</v>
      </c>
      <c r="V10" s="35">
        <v>458</v>
      </c>
      <c r="W10" s="35" t="s">
        <v>278</v>
      </c>
      <c r="X10" s="35">
        <v>83.3</v>
      </c>
      <c r="Y10" s="35">
        <v>0</v>
      </c>
    </row>
    <row r="11" spans="1:25">
      <c r="A11" s="35">
        <v>9</v>
      </c>
      <c r="B11" s="35"/>
      <c r="C11" s="36" t="s">
        <v>286</v>
      </c>
      <c r="D11" s="37">
        <v>67.89286</v>
      </c>
      <c r="E11" s="37">
        <v>9.3</v>
      </c>
      <c r="F11" s="38"/>
      <c r="G11" s="37">
        <v>77.19286</v>
      </c>
      <c r="H11" s="39">
        <f t="shared" si="0"/>
        <v>11.578929</v>
      </c>
      <c r="I11" s="35">
        <v>84.38333</v>
      </c>
      <c r="J11" s="35"/>
      <c r="K11" s="35"/>
      <c r="L11" s="35">
        <v>51.379998</v>
      </c>
      <c r="M11" s="35">
        <f t="shared" si="1"/>
        <v>51.379998</v>
      </c>
      <c r="N11" s="40">
        <v>70</v>
      </c>
      <c r="O11" s="37">
        <v>0</v>
      </c>
      <c r="P11" s="39"/>
      <c r="Q11" s="35">
        <f t="shared" si="2"/>
        <v>70</v>
      </c>
      <c r="R11" s="35">
        <f t="shared" si="3"/>
        <v>7</v>
      </c>
      <c r="S11" s="41">
        <f t="shared" si="4"/>
        <v>69.958927</v>
      </c>
      <c r="T11" s="41">
        <v>9</v>
      </c>
      <c r="U11" s="35">
        <v>14</v>
      </c>
      <c r="V11" s="35">
        <v>434</v>
      </c>
      <c r="W11" s="35" t="s">
        <v>278</v>
      </c>
      <c r="X11" s="35">
        <v>100</v>
      </c>
      <c r="Y11" s="35">
        <v>0</v>
      </c>
    </row>
    <row r="12" spans="1:25">
      <c r="A12" s="35">
        <v>10</v>
      </c>
      <c r="B12" s="35"/>
      <c r="C12" s="36" t="s">
        <v>287</v>
      </c>
      <c r="D12" s="37">
        <v>67.83714</v>
      </c>
      <c r="E12" s="37">
        <v>0</v>
      </c>
      <c r="F12" s="38"/>
      <c r="G12" s="37">
        <v>67.83714</v>
      </c>
      <c r="H12" s="39">
        <f t="shared" si="0"/>
        <v>10.175571</v>
      </c>
      <c r="I12" s="43">
        <v>86.6666666666667</v>
      </c>
      <c r="J12" s="35"/>
      <c r="K12" s="35"/>
      <c r="L12" s="35">
        <v>52.75</v>
      </c>
      <c r="M12" s="35">
        <f t="shared" si="1"/>
        <v>52.75</v>
      </c>
      <c r="N12" s="40">
        <v>70</v>
      </c>
      <c r="O12" s="37">
        <v>0</v>
      </c>
      <c r="P12" s="39"/>
      <c r="Q12" s="35">
        <f t="shared" si="2"/>
        <v>70</v>
      </c>
      <c r="R12" s="35">
        <f t="shared" si="3"/>
        <v>7</v>
      </c>
      <c r="S12" s="41">
        <f t="shared" si="4"/>
        <v>69.925571</v>
      </c>
      <c r="T12" s="41">
        <v>10</v>
      </c>
      <c r="U12" s="35">
        <v>15</v>
      </c>
      <c r="V12" s="35">
        <v>477</v>
      </c>
      <c r="W12" s="35" t="s">
        <v>278</v>
      </c>
      <c r="X12" s="35">
        <v>89</v>
      </c>
      <c r="Y12" s="35">
        <v>0</v>
      </c>
    </row>
    <row r="13" spans="1:25">
      <c r="A13" s="35">
        <v>11</v>
      </c>
      <c r="B13" s="35"/>
      <c r="C13" s="36" t="s">
        <v>288</v>
      </c>
      <c r="D13" s="37">
        <v>67.88</v>
      </c>
      <c r="E13" s="37">
        <v>3.3</v>
      </c>
      <c r="F13" s="38"/>
      <c r="G13" s="37">
        <v>71.18</v>
      </c>
      <c r="H13" s="39">
        <f t="shared" si="0"/>
        <v>10.677</v>
      </c>
      <c r="I13" s="35">
        <v>85.15</v>
      </c>
      <c r="J13" s="35"/>
      <c r="K13" s="35"/>
      <c r="L13" s="35">
        <v>51.84</v>
      </c>
      <c r="M13" s="35">
        <f t="shared" si="1"/>
        <v>51.84</v>
      </c>
      <c r="N13" s="40">
        <v>70</v>
      </c>
      <c r="O13" s="37">
        <v>0</v>
      </c>
      <c r="P13" s="39"/>
      <c r="Q13" s="35">
        <f t="shared" si="2"/>
        <v>70</v>
      </c>
      <c r="R13" s="35">
        <f t="shared" si="3"/>
        <v>7</v>
      </c>
      <c r="S13" s="41">
        <f t="shared" si="4"/>
        <v>69.517</v>
      </c>
      <c r="T13" s="41">
        <v>11</v>
      </c>
      <c r="U13" s="35">
        <v>16</v>
      </c>
      <c r="V13" s="35">
        <v>484</v>
      </c>
      <c r="W13" s="35" t="s">
        <v>278</v>
      </c>
      <c r="X13" s="35">
        <v>77.8</v>
      </c>
      <c r="Y13" s="35">
        <v>0</v>
      </c>
    </row>
    <row r="14" spans="1:25">
      <c r="A14" s="35">
        <v>12</v>
      </c>
      <c r="B14" s="35"/>
      <c r="C14" s="36" t="s">
        <v>289</v>
      </c>
      <c r="D14" s="37">
        <v>68.04286</v>
      </c>
      <c r="E14" s="37">
        <v>7.1</v>
      </c>
      <c r="F14" s="38"/>
      <c r="G14" s="37">
        <v>75.14286</v>
      </c>
      <c r="H14" s="39">
        <f t="shared" si="0"/>
        <v>11.271429</v>
      </c>
      <c r="I14" s="35">
        <v>83.49221</v>
      </c>
      <c r="J14" s="35"/>
      <c r="K14" s="35"/>
      <c r="L14" s="35">
        <v>50.845326</v>
      </c>
      <c r="M14" s="35">
        <f t="shared" si="1"/>
        <v>50.845326</v>
      </c>
      <c r="N14" s="40">
        <v>70</v>
      </c>
      <c r="O14" s="37">
        <v>0</v>
      </c>
      <c r="P14" s="39"/>
      <c r="Q14" s="35">
        <f t="shared" si="2"/>
        <v>70</v>
      </c>
      <c r="R14" s="35">
        <f t="shared" si="3"/>
        <v>7</v>
      </c>
      <c r="S14" s="41">
        <f t="shared" si="4"/>
        <v>69.116755</v>
      </c>
      <c r="T14" s="41">
        <v>12</v>
      </c>
      <c r="U14" s="35">
        <v>20</v>
      </c>
      <c r="V14" s="35">
        <v>461</v>
      </c>
      <c r="W14" s="29" t="s">
        <v>278</v>
      </c>
      <c r="X14" s="35">
        <v>80</v>
      </c>
      <c r="Y14" s="35">
        <v>0</v>
      </c>
    </row>
    <row r="15" spans="1:25">
      <c r="A15" s="35">
        <v>13</v>
      </c>
      <c r="B15" s="35"/>
      <c r="C15" s="36" t="s">
        <v>290</v>
      </c>
      <c r="D15" s="37">
        <v>67.83714</v>
      </c>
      <c r="E15" s="37">
        <v>0</v>
      </c>
      <c r="F15" s="38"/>
      <c r="G15" s="37">
        <v>67.83714</v>
      </c>
      <c r="H15" s="39">
        <f t="shared" si="0"/>
        <v>10.175571</v>
      </c>
      <c r="I15" s="35">
        <v>85.122222</v>
      </c>
      <c r="J15" s="35"/>
      <c r="K15" s="35"/>
      <c r="L15" s="35">
        <v>51.8233332</v>
      </c>
      <c r="M15" s="35">
        <f t="shared" si="1"/>
        <v>51.8233332</v>
      </c>
      <c r="N15" s="40">
        <v>70</v>
      </c>
      <c r="O15" s="37">
        <v>0</v>
      </c>
      <c r="P15" s="39"/>
      <c r="Q15" s="35">
        <f t="shared" si="2"/>
        <v>70</v>
      </c>
      <c r="R15" s="35">
        <f t="shared" si="3"/>
        <v>7</v>
      </c>
      <c r="S15" s="41">
        <f t="shared" si="4"/>
        <v>68.9989042</v>
      </c>
      <c r="T15" s="41">
        <v>13</v>
      </c>
      <c r="U15" s="35">
        <v>21</v>
      </c>
      <c r="V15" s="35">
        <v>484</v>
      </c>
      <c r="W15" s="29" t="s">
        <v>278</v>
      </c>
      <c r="X15" s="35">
        <v>77.8</v>
      </c>
      <c r="Y15" s="35">
        <v>0</v>
      </c>
    </row>
    <row r="16" spans="1:25">
      <c r="A16" s="35">
        <v>14</v>
      </c>
      <c r="B16" s="35"/>
      <c r="C16" s="36" t="s">
        <v>291</v>
      </c>
      <c r="D16" s="37">
        <v>67.98714</v>
      </c>
      <c r="E16" s="37">
        <v>0</v>
      </c>
      <c r="F16" s="38"/>
      <c r="G16" s="37">
        <v>67.98714</v>
      </c>
      <c r="H16" s="39">
        <f t="shared" si="0"/>
        <v>10.198071</v>
      </c>
      <c r="I16" s="29">
        <v>84.825</v>
      </c>
      <c r="J16" s="35"/>
      <c r="K16" s="35"/>
      <c r="L16" s="35">
        <v>51.645</v>
      </c>
      <c r="M16" s="35">
        <f t="shared" si="1"/>
        <v>51.645</v>
      </c>
      <c r="N16" s="40">
        <v>70</v>
      </c>
      <c r="O16" s="37">
        <v>0</v>
      </c>
      <c r="P16" s="39"/>
      <c r="Q16" s="35">
        <f t="shared" si="2"/>
        <v>70</v>
      </c>
      <c r="R16" s="35">
        <f t="shared" si="3"/>
        <v>7</v>
      </c>
      <c r="S16" s="41">
        <f t="shared" si="4"/>
        <v>68.843071</v>
      </c>
      <c r="T16" s="41">
        <v>14</v>
      </c>
      <c r="U16" s="35">
        <v>23</v>
      </c>
      <c r="V16" s="35">
        <v>445</v>
      </c>
      <c r="W16" s="35" t="s">
        <v>278</v>
      </c>
      <c r="X16" s="35">
        <v>89</v>
      </c>
      <c r="Y16" s="35">
        <v>0</v>
      </c>
    </row>
    <row r="17" spans="1:25">
      <c r="A17" s="35">
        <v>15</v>
      </c>
      <c r="B17" s="35"/>
      <c r="C17" s="36" t="s">
        <v>292</v>
      </c>
      <c r="D17" s="37">
        <v>67.96143</v>
      </c>
      <c r="E17" s="37">
        <v>4.5</v>
      </c>
      <c r="F17" s="38"/>
      <c r="G17" s="37">
        <v>72.46143</v>
      </c>
      <c r="H17" s="39">
        <f t="shared" si="0"/>
        <v>10.8692145</v>
      </c>
      <c r="I17" s="35">
        <v>83.345</v>
      </c>
      <c r="J17" s="35"/>
      <c r="K17" s="35"/>
      <c r="L17" s="35">
        <v>50.757</v>
      </c>
      <c r="M17" s="35">
        <f t="shared" si="1"/>
        <v>50.757</v>
      </c>
      <c r="N17" s="40">
        <v>70</v>
      </c>
      <c r="O17" s="37">
        <v>0</v>
      </c>
      <c r="P17" s="39"/>
      <c r="Q17" s="35">
        <f t="shared" si="2"/>
        <v>70</v>
      </c>
      <c r="R17" s="35">
        <f t="shared" si="3"/>
        <v>7</v>
      </c>
      <c r="S17" s="41">
        <f t="shared" si="4"/>
        <v>68.6262145</v>
      </c>
      <c r="T17" s="41">
        <v>15</v>
      </c>
      <c r="U17" s="35">
        <v>24</v>
      </c>
      <c r="V17" s="35">
        <v>452</v>
      </c>
      <c r="W17" s="35" t="s">
        <v>278</v>
      </c>
      <c r="X17" s="35">
        <v>84</v>
      </c>
      <c r="Y17" s="35">
        <v>0</v>
      </c>
    </row>
    <row r="18" spans="1:25">
      <c r="A18" s="35">
        <v>16</v>
      </c>
      <c r="B18" s="35"/>
      <c r="C18" s="36" t="s">
        <v>293</v>
      </c>
      <c r="D18" s="37">
        <v>67.95286</v>
      </c>
      <c r="E18" s="37">
        <v>4</v>
      </c>
      <c r="F18" s="38"/>
      <c r="G18" s="37">
        <v>71.95286</v>
      </c>
      <c r="H18" s="39">
        <f t="shared" si="0"/>
        <v>10.792929</v>
      </c>
      <c r="I18" s="35">
        <v>83.4667</v>
      </c>
      <c r="J18" s="35"/>
      <c r="K18" s="35"/>
      <c r="L18" s="35">
        <v>50.83002</v>
      </c>
      <c r="M18" s="35">
        <f t="shared" si="1"/>
        <v>50.83002</v>
      </c>
      <c r="N18" s="40">
        <v>70</v>
      </c>
      <c r="O18" s="37">
        <v>0</v>
      </c>
      <c r="P18" s="39"/>
      <c r="Q18" s="35">
        <f t="shared" si="2"/>
        <v>70</v>
      </c>
      <c r="R18" s="35">
        <f t="shared" si="3"/>
        <v>7</v>
      </c>
      <c r="S18" s="41">
        <f t="shared" si="4"/>
        <v>68.622949</v>
      </c>
      <c r="T18" s="41">
        <v>16</v>
      </c>
      <c r="U18" s="35">
        <v>25</v>
      </c>
      <c r="V18" s="35">
        <v>507</v>
      </c>
      <c r="W18" s="29" t="s">
        <v>278</v>
      </c>
      <c r="X18" s="35">
        <v>69.2</v>
      </c>
      <c r="Y18" s="35">
        <v>0</v>
      </c>
    </row>
    <row r="19" spans="1:25">
      <c r="A19" s="35">
        <v>17</v>
      </c>
      <c r="B19" s="35"/>
      <c r="C19" s="36" t="s">
        <v>294</v>
      </c>
      <c r="D19" s="37">
        <v>67.87143</v>
      </c>
      <c r="E19" s="37">
        <v>0</v>
      </c>
      <c r="F19" s="38"/>
      <c r="G19" s="37">
        <v>67.87143</v>
      </c>
      <c r="H19" s="39">
        <f t="shared" si="0"/>
        <v>10.1807145</v>
      </c>
      <c r="I19" s="35">
        <v>83.993421</v>
      </c>
      <c r="J19" s="35"/>
      <c r="K19" s="35"/>
      <c r="L19" s="35">
        <v>51.1460526</v>
      </c>
      <c r="M19" s="35">
        <f t="shared" si="1"/>
        <v>51.1460526</v>
      </c>
      <c r="N19" s="40">
        <v>70</v>
      </c>
      <c r="O19" s="37">
        <v>2</v>
      </c>
      <c r="P19" s="39"/>
      <c r="Q19" s="35">
        <f t="shared" si="2"/>
        <v>72</v>
      </c>
      <c r="R19" s="35">
        <f t="shared" si="3"/>
        <v>7.2</v>
      </c>
      <c r="S19" s="41">
        <f t="shared" si="4"/>
        <v>68.5267671</v>
      </c>
      <c r="T19" s="41">
        <v>17</v>
      </c>
      <c r="U19" s="35">
        <v>28</v>
      </c>
      <c r="V19" s="35">
        <v>445</v>
      </c>
      <c r="W19" s="35" t="s">
        <v>278</v>
      </c>
      <c r="X19" s="35">
        <v>77.8</v>
      </c>
      <c r="Y19" s="35">
        <v>0</v>
      </c>
    </row>
    <row r="20" spans="1:25">
      <c r="A20" s="35">
        <v>18</v>
      </c>
      <c r="B20" s="35"/>
      <c r="C20" s="36" t="s">
        <v>295</v>
      </c>
      <c r="D20" s="37">
        <v>67.94857</v>
      </c>
      <c r="E20" s="37">
        <v>0.6</v>
      </c>
      <c r="F20" s="38"/>
      <c r="G20" s="37">
        <v>68.54857</v>
      </c>
      <c r="H20" s="39">
        <f t="shared" si="0"/>
        <v>10.2822855</v>
      </c>
      <c r="I20" s="37">
        <v>83.87</v>
      </c>
      <c r="J20" s="35"/>
      <c r="K20" s="35"/>
      <c r="L20" s="35">
        <v>51.072</v>
      </c>
      <c r="M20" s="35">
        <f t="shared" si="1"/>
        <v>51.072</v>
      </c>
      <c r="N20" s="40">
        <v>70</v>
      </c>
      <c r="O20" s="37">
        <v>0</v>
      </c>
      <c r="P20" s="39"/>
      <c r="Q20" s="35">
        <f t="shared" si="2"/>
        <v>70</v>
      </c>
      <c r="R20" s="35">
        <f t="shared" si="3"/>
        <v>7</v>
      </c>
      <c r="S20" s="41">
        <f t="shared" si="4"/>
        <v>68.3542855</v>
      </c>
      <c r="T20" s="41">
        <v>18</v>
      </c>
      <c r="U20" s="35">
        <v>30</v>
      </c>
      <c r="V20" s="35">
        <v>460</v>
      </c>
      <c r="W20" s="29" t="s">
        <v>278</v>
      </c>
      <c r="X20" s="35">
        <v>70</v>
      </c>
      <c r="Y20" s="35">
        <v>0</v>
      </c>
    </row>
    <row r="21" spans="1:25">
      <c r="A21" s="35">
        <v>19</v>
      </c>
      <c r="B21" s="35"/>
      <c r="C21" s="36" t="s">
        <v>296</v>
      </c>
      <c r="D21" s="37">
        <v>67.88857</v>
      </c>
      <c r="E21" s="37">
        <v>0.9</v>
      </c>
      <c r="F21" s="38"/>
      <c r="G21" s="37">
        <v>68.78857</v>
      </c>
      <c r="H21" s="39">
        <f t="shared" si="0"/>
        <v>10.3182855</v>
      </c>
      <c r="I21" s="35">
        <v>81.175</v>
      </c>
      <c r="J21" s="35"/>
      <c r="K21" s="35"/>
      <c r="L21" s="35">
        <v>49.455</v>
      </c>
      <c r="M21" s="35">
        <f t="shared" si="1"/>
        <v>49.455</v>
      </c>
      <c r="N21" s="40">
        <v>70</v>
      </c>
      <c r="O21" s="37">
        <v>8</v>
      </c>
      <c r="P21" s="39"/>
      <c r="Q21" s="35">
        <f t="shared" si="2"/>
        <v>78</v>
      </c>
      <c r="R21" s="35">
        <f t="shared" si="3"/>
        <v>7.8</v>
      </c>
      <c r="S21" s="41">
        <f t="shared" si="4"/>
        <v>67.5732855</v>
      </c>
      <c r="T21" s="41">
        <v>19</v>
      </c>
      <c r="U21" s="35">
        <v>31</v>
      </c>
      <c r="V21" s="35">
        <v>445</v>
      </c>
      <c r="W21" s="35" t="s">
        <v>278</v>
      </c>
      <c r="X21" s="35">
        <v>75</v>
      </c>
      <c r="Y21" s="35">
        <v>0</v>
      </c>
    </row>
    <row r="22" spans="1:25">
      <c r="A22" s="35">
        <v>20</v>
      </c>
      <c r="B22" s="35"/>
      <c r="C22" s="36" t="s">
        <v>297</v>
      </c>
      <c r="D22" s="37">
        <v>67.83714</v>
      </c>
      <c r="E22" s="37">
        <v>0</v>
      </c>
      <c r="F22" s="38"/>
      <c r="G22" s="37">
        <v>67.83714</v>
      </c>
      <c r="H22" s="39">
        <f t="shared" si="0"/>
        <v>10.175571</v>
      </c>
      <c r="I22" s="42">
        <v>82.472222</v>
      </c>
      <c r="J22" s="35"/>
      <c r="K22" s="35"/>
      <c r="L22" s="35">
        <v>50.2333332</v>
      </c>
      <c r="M22" s="35">
        <f t="shared" si="1"/>
        <v>50.2333332</v>
      </c>
      <c r="N22" s="40">
        <v>70</v>
      </c>
      <c r="O22" s="37">
        <v>0</v>
      </c>
      <c r="P22" s="39"/>
      <c r="Q22" s="35">
        <f t="shared" si="2"/>
        <v>70</v>
      </c>
      <c r="R22" s="35">
        <f t="shared" si="3"/>
        <v>7</v>
      </c>
      <c r="S22" s="41">
        <f t="shared" si="4"/>
        <v>67.4089042</v>
      </c>
      <c r="T22" s="41">
        <v>20</v>
      </c>
      <c r="U22" s="35">
        <v>33</v>
      </c>
      <c r="V22" s="35">
        <v>449</v>
      </c>
      <c r="W22" s="35" t="s">
        <v>278</v>
      </c>
      <c r="X22" s="44">
        <v>69.2</v>
      </c>
      <c r="Y22" s="35">
        <v>0</v>
      </c>
    </row>
    <row r="23" spans="1:25">
      <c r="A23" s="35">
        <v>21</v>
      </c>
      <c r="B23" s="35"/>
      <c r="C23" s="36" t="s">
        <v>298</v>
      </c>
      <c r="D23" s="37">
        <v>67.91428</v>
      </c>
      <c r="E23" s="37">
        <v>1.8</v>
      </c>
      <c r="F23" s="38"/>
      <c r="G23" s="37">
        <v>69.71428</v>
      </c>
      <c r="H23" s="39">
        <f t="shared" si="0"/>
        <v>10.457142</v>
      </c>
      <c r="I23" s="35">
        <v>81.46078</v>
      </c>
      <c r="J23" s="35"/>
      <c r="K23" s="35"/>
      <c r="L23" s="35">
        <v>49.626468</v>
      </c>
      <c r="M23" s="35">
        <f t="shared" si="1"/>
        <v>49.626468</v>
      </c>
      <c r="N23" s="40">
        <v>70</v>
      </c>
      <c r="O23" s="37">
        <v>0</v>
      </c>
      <c r="P23" s="39"/>
      <c r="Q23" s="35">
        <f t="shared" si="2"/>
        <v>70</v>
      </c>
      <c r="R23" s="35">
        <f t="shared" si="3"/>
        <v>7</v>
      </c>
      <c r="S23" s="41">
        <f t="shared" si="4"/>
        <v>67.08361</v>
      </c>
      <c r="T23" s="41">
        <v>21</v>
      </c>
      <c r="U23" s="35">
        <v>35</v>
      </c>
      <c r="V23" s="35">
        <v>439</v>
      </c>
      <c r="W23" s="35" t="s">
        <v>278</v>
      </c>
      <c r="X23" s="35">
        <v>40</v>
      </c>
      <c r="Y23" s="35">
        <v>0</v>
      </c>
    </row>
    <row r="24" spans="1:25">
      <c r="A24" s="35">
        <v>22</v>
      </c>
      <c r="B24" s="35"/>
      <c r="C24" s="36" t="s">
        <v>299</v>
      </c>
      <c r="D24" s="37">
        <v>66.80429</v>
      </c>
      <c r="E24" s="37">
        <v>0</v>
      </c>
      <c r="F24" s="38"/>
      <c r="G24" s="37">
        <v>66.80429</v>
      </c>
      <c r="H24" s="39">
        <f t="shared" si="0"/>
        <v>10.0206435</v>
      </c>
      <c r="I24" s="35">
        <v>83.24375</v>
      </c>
      <c r="J24" s="35"/>
      <c r="K24" s="35"/>
      <c r="L24" s="35">
        <v>49.94625</v>
      </c>
      <c r="M24" s="35">
        <f t="shared" si="1"/>
        <v>49.94625</v>
      </c>
      <c r="N24" s="40">
        <v>70</v>
      </c>
      <c r="O24" s="37">
        <v>0</v>
      </c>
      <c r="P24" s="39"/>
      <c r="Q24" s="35">
        <f t="shared" si="2"/>
        <v>70</v>
      </c>
      <c r="R24" s="35">
        <f t="shared" si="3"/>
        <v>7</v>
      </c>
      <c r="S24" s="41">
        <f t="shared" si="4"/>
        <v>66.9668935</v>
      </c>
      <c r="T24" s="41">
        <v>22</v>
      </c>
      <c r="U24" s="35">
        <v>37</v>
      </c>
      <c r="V24" s="35"/>
      <c r="W24" s="29" t="s">
        <v>278</v>
      </c>
      <c r="X24" s="35">
        <v>83.3</v>
      </c>
      <c r="Y24" s="35">
        <v>0</v>
      </c>
    </row>
    <row r="25" spans="1:25">
      <c r="A25" s="35">
        <v>23</v>
      </c>
      <c r="B25" s="35"/>
      <c r="C25" s="36" t="s">
        <v>300</v>
      </c>
      <c r="D25" s="37">
        <v>66.79143</v>
      </c>
      <c r="E25" s="37">
        <v>0.3</v>
      </c>
      <c r="F25" s="38"/>
      <c r="G25" s="37">
        <v>67.09143</v>
      </c>
      <c r="H25" s="39">
        <f t="shared" si="0"/>
        <v>10.0637145</v>
      </c>
      <c r="I25" s="35">
        <v>80.35</v>
      </c>
      <c r="J25" s="35"/>
      <c r="K25" s="35"/>
      <c r="L25" s="35">
        <v>48.21</v>
      </c>
      <c r="M25" s="35">
        <f t="shared" si="1"/>
        <v>48.21</v>
      </c>
      <c r="N25" s="40">
        <v>70</v>
      </c>
      <c r="O25" s="37">
        <v>0</v>
      </c>
      <c r="P25" s="39"/>
      <c r="Q25" s="35">
        <f t="shared" si="2"/>
        <v>70</v>
      </c>
      <c r="R25" s="35">
        <f t="shared" si="3"/>
        <v>7</v>
      </c>
      <c r="S25" s="41">
        <f t="shared" si="4"/>
        <v>65.2737145</v>
      </c>
      <c r="T25" s="41">
        <v>23</v>
      </c>
      <c r="U25" s="35">
        <v>42</v>
      </c>
      <c r="V25" s="35"/>
      <c r="W25" s="35" t="s">
        <v>278</v>
      </c>
      <c r="X25" s="35">
        <v>10</v>
      </c>
      <c r="Y25" s="35">
        <v>0</v>
      </c>
    </row>
    <row r="26" spans="1:25">
      <c r="A26" s="35">
        <v>24</v>
      </c>
      <c r="B26" s="35"/>
      <c r="C26" s="36" t="s">
        <v>301</v>
      </c>
      <c r="D26" s="37">
        <v>66.86857</v>
      </c>
      <c r="E26" s="37">
        <v>0.9</v>
      </c>
      <c r="F26" s="38"/>
      <c r="G26" s="37">
        <v>67.76857</v>
      </c>
      <c r="H26" s="39">
        <f t="shared" si="0"/>
        <v>10.1652855</v>
      </c>
      <c r="I26" s="35">
        <v>78.65555556</v>
      </c>
      <c r="J26" s="35"/>
      <c r="K26" s="35"/>
      <c r="L26" s="35">
        <v>47.193333336</v>
      </c>
      <c r="M26" s="35">
        <f t="shared" si="1"/>
        <v>47.193333336</v>
      </c>
      <c r="N26" s="40">
        <v>70</v>
      </c>
      <c r="O26" s="37">
        <v>0</v>
      </c>
      <c r="P26" s="39"/>
      <c r="Q26" s="35">
        <f t="shared" si="2"/>
        <v>70</v>
      </c>
      <c r="R26" s="35">
        <f t="shared" si="3"/>
        <v>7</v>
      </c>
      <c r="S26" s="41">
        <f t="shared" si="4"/>
        <v>64.358618836</v>
      </c>
      <c r="T26" s="41">
        <v>24</v>
      </c>
      <c r="U26" s="35">
        <v>44</v>
      </c>
      <c r="V26" s="35"/>
      <c r="W26" s="35" t="s">
        <v>278</v>
      </c>
      <c r="X26" s="35">
        <v>58</v>
      </c>
      <c r="Y26" s="35">
        <v>0</v>
      </c>
    </row>
    <row r="27" spans="1:25">
      <c r="A27" s="35">
        <v>25</v>
      </c>
      <c r="B27" s="35"/>
      <c r="C27" s="36" t="s">
        <v>302</v>
      </c>
      <c r="D27" s="37">
        <v>66.82571</v>
      </c>
      <c r="E27" s="37">
        <v>0</v>
      </c>
      <c r="F27" s="38"/>
      <c r="G27" s="37">
        <v>66.82571</v>
      </c>
      <c r="H27" s="39">
        <f t="shared" si="0"/>
        <v>10.0238565</v>
      </c>
      <c r="I27" s="35">
        <v>78.6</v>
      </c>
      <c r="J27" s="35"/>
      <c r="K27" s="35"/>
      <c r="L27" s="35">
        <v>47.16</v>
      </c>
      <c r="M27" s="35">
        <f t="shared" si="1"/>
        <v>47.16</v>
      </c>
      <c r="N27" s="40">
        <v>70</v>
      </c>
      <c r="O27" s="37">
        <v>0</v>
      </c>
      <c r="P27" s="39"/>
      <c r="Q27" s="35">
        <f t="shared" si="2"/>
        <v>70</v>
      </c>
      <c r="R27" s="35">
        <f t="shared" si="3"/>
        <v>7</v>
      </c>
      <c r="S27" s="41">
        <f t="shared" si="4"/>
        <v>64.1838565</v>
      </c>
      <c r="T27" s="41">
        <v>25</v>
      </c>
      <c r="U27" s="35">
        <v>46</v>
      </c>
      <c r="V27" s="35"/>
      <c r="W27" s="29" t="s">
        <v>278</v>
      </c>
      <c r="X27" s="35">
        <v>50</v>
      </c>
      <c r="Y27" s="35">
        <v>0</v>
      </c>
    </row>
    <row r="28" spans="1:25">
      <c r="A28" s="35">
        <v>26</v>
      </c>
      <c r="B28" s="35"/>
      <c r="C28" s="36" t="s">
        <v>303</v>
      </c>
      <c r="D28" s="37">
        <v>67.84143</v>
      </c>
      <c r="E28" s="37">
        <v>0</v>
      </c>
      <c r="F28" s="38"/>
      <c r="G28" s="37">
        <v>67.84143</v>
      </c>
      <c r="H28" s="39">
        <f t="shared" si="0"/>
        <v>10.1762145</v>
      </c>
      <c r="I28" s="45">
        <v>76.79473684</v>
      </c>
      <c r="J28" s="35"/>
      <c r="K28" s="35"/>
      <c r="L28" s="35">
        <v>46.826842104</v>
      </c>
      <c r="M28" s="35">
        <f t="shared" si="1"/>
        <v>46.826842104</v>
      </c>
      <c r="N28" s="40">
        <v>70</v>
      </c>
      <c r="O28" s="37">
        <v>0</v>
      </c>
      <c r="P28" s="39"/>
      <c r="Q28" s="35">
        <f t="shared" si="2"/>
        <v>70</v>
      </c>
      <c r="R28" s="35">
        <f t="shared" si="3"/>
        <v>7</v>
      </c>
      <c r="S28" s="41">
        <f t="shared" si="4"/>
        <v>64.003056604</v>
      </c>
      <c r="T28" s="41">
        <v>26</v>
      </c>
      <c r="U28" s="35">
        <v>47</v>
      </c>
      <c r="V28" s="35">
        <v>439</v>
      </c>
      <c r="W28" s="35" t="s">
        <v>278</v>
      </c>
      <c r="X28" s="35">
        <v>50</v>
      </c>
      <c r="Y28" s="35">
        <v>2</v>
      </c>
    </row>
    <row r="29" spans="1:25">
      <c r="A29" s="35">
        <v>27</v>
      </c>
      <c r="B29" s="35"/>
      <c r="C29" s="36" t="s">
        <v>304</v>
      </c>
      <c r="D29" s="37">
        <v>66.87286</v>
      </c>
      <c r="E29" s="37">
        <v>0</v>
      </c>
      <c r="F29" s="38"/>
      <c r="G29" s="37">
        <v>66.87286</v>
      </c>
      <c r="H29" s="39">
        <f t="shared" si="0"/>
        <v>10.030929</v>
      </c>
      <c r="I29" s="35">
        <v>76.2894737</v>
      </c>
      <c r="J29" s="35"/>
      <c r="K29" s="35"/>
      <c r="L29" s="35">
        <v>45.77368422</v>
      </c>
      <c r="M29" s="35">
        <f t="shared" si="1"/>
        <v>45.77368422</v>
      </c>
      <c r="N29" s="40">
        <v>70</v>
      </c>
      <c r="O29" s="37">
        <v>9.066</v>
      </c>
      <c r="P29" s="39"/>
      <c r="Q29" s="35">
        <f t="shared" si="2"/>
        <v>79.066</v>
      </c>
      <c r="R29" s="35">
        <f t="shared" si="3"/>
        <v>7.9066</v>
      </c>
      <c r="S29" s="41">
        <f t="shared" si="4"/>
        <v>63.71121322</v>
      </c>
      <c r="T29" s="41">
        <v>27</v>
      </c>
      <c r="U29" s="35">
        <v>48</v>
      </c>
      <c r="V29" s="35"/>
      <c r="W29" s="35" t="s">
        <v>278</v>
      </c>
      <c r="X29" s="35">
        <v>41</v>
      </c>
      <c r="Y29" s="35">
        <v>0</v>
      </c>
    </row>
  </sheetData>
  <mergeCells count="6">
    <mergeCell ref="D1:H1"/>
    <mergeCell ref="I1:M1"/>
    <mergeCell ref="N1:R1"/>
    <mergeCell ref="A1:A2"/>
    <mergeCell ref="B1:B2"/>
    <mergeCell ref="C1:C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workbookViewId="0">
      <selection activeCell="J5" sqref="J5"/>
    </sheetView>
  </sheetViews>
  <sheetFormatPr defaultColWidth="9" defaultRowHeight="14.4"/>
  <cols>
    <col min="1" max="1" width="11.7314814814815" customWidth="1"/>
  </cols>
  <sheetData>
    <row r="1" customFormat="1" ht="34.8" spans="1:25">
      <c r="A1" s="1" t="s">
        <v>8</v>
      </c>
      <c r="B1" s="2" t="s">
        <v>9</v>
      </c>
      <c r="C1" s="2"/>
      <c r="D1" s="2"/>
      <c r="E1" s="2"/>
      <c r="F1" s="2"/>
      <c r="G1" s="2" t="s">
        <v>10</v>
      </c>
      <c r="H1" s="2"/>
      <c r="I1" s="2"/>
      <c r="J1" s="2"/>
      <c r="K1" s="2"/>
      <c r="L1" s="2" t="s">
        <v>11</v>
      </c>
      <c r="M1" s="2"/>
      <c r="N1" s="2"/>
      <c r="O1" s="2"/>
      <c r="P1" s="2"/>
      <c r="Q1" s="3" t="s">
        <v>12</v>
      </c>
      <c r="R1" s="4" t="s">
        <v>13</v>
      </c>
      <c r="S1" s="5" t="s">
        <v>305</v>
      </c>
      <c r="T1" s="6" t="s">
        <v>15</v>
      </c>
      <c r="U1" s="6" t="s">
        <v>17</v>
      </c>
      <c r="V1" s="7"/>
      <c r="W1" s="7"/>
      <c r="X1" s="7"/>
      <c r="Y1" s="7"/>
    </row>
    <row r="2" customFormat="1" ht="24" spans="1:25">
      <c r="A2" s="1"/>
      <c r="B2" s="8" t="s">
        <v>0</v>
      </c>
      <c r="C2" s="8" t="s">
        <v>1</v>
      </c>
      <c r="D2" s="9" t="s">
        <v>2</v>
      </c>
      <c r="E2" s="8" t="s">
        <v>3</v>
      </c>
      <c r="F2" s="8" t="s">
        <v>4</v>
      </c>
      <c r="G2" s="8" t="s">
        <v>5</v>
      </c>
      <c r="H2" s="8" t="s">
        <v>1</v>
      </c>
      <c r="I2" s="8" t="s">
        <v>2</v>
      </c>
      <c r="J2" s="8" t="s">
        <v>3</v>
      </c>
      <c r="K2" s="8" t="s">
        <v>4</v>
      </c>
      <c r="L2" s="8" t="s">
        <v>6</v>
      </c>
      <c r="M2" s="8" t="s">
        <v>1</v>
      </c>
      <c r="N2" s="8" t="s">
        <v>2</v>
      </c>
      <c r="O2" s="8" t="s">
        <v>3</v>
      </c>
      <c r="P2" s="8" t="s">
        <v>4</v>
      </c>
      <c r="Q2" s="10"/>
      <c r="R2" s="11"/>
      <c r="S2" s="11"/>
      <c r="T2" s="7"/>
      <c r="U2" s="7"/>
      <c r="V2" s="7"/>
      <c r="W2" s="7"/>
      <c r="X2" s="7"/>
      <c r="Y2" s="7"/>
    </row>
    <row r="3" customFormat="1" spans="1:25">
      <c r="A3" s="12" t="s">
        <v>306</v>
      </c>
      <c r="B3" s="13">
        <v>67.2476</v>
      </c>
      <c r="C3" s="12">
        <v>1.2</v>
      </c>
      <c r="D3" s="12">
        <v>0</v>
      </c>
      <c r="E3" s="13">
        <v>68.4476</v>
      </c>
      <c r="F3" s="13">
        <v>10.26714</v>
      </c>
      <c r="G3" s="12">
        <v>90.29</v>
      </c>
      <c r="H3" s="12">
        <v>4.58</v>
      </c>
      <c r="I3" s="12">
        <v>0</v>
      </c>
      <c r="J3" s="12">
        <v>76.812</v>
      </c>
      <c r="K3" s="12">
        <v>57.609</v>
      </c>
      <c r="L3" s="12">
        <v>70</v>
      </c>
      <c r="M3" s="12">
        <v>0</v>
      </c>
      <c r="N3" s="12">
        <v>0</v>
      </c>
      <c r="O3" s="12">
        <v>70</v>
      </c>
      <c r="P3" s="12">
        <v>7</v>
      </c>
      <c r="Q3" s="14">
        <v>74.87614</v>
      </c>
      <c r="R3" s="15">
        <v>1</v>
      </c>
      <c r="S3" s="15">
        <v>501</v>
      </c>
      <c r="T3" s="16">
        <v>0.818</v>
      </c>
      <c r="U3" s="7">
        <v>0</v>
      </c>
      <c r="V3" s="7"/>
      <c r="W3" s="7"/>
      <c r="X3" s="7"/>
      <c r="Y3" s="7"/>
    </row>
    <row r="4" customFormat="1" spans="1:25">
      <c r="A4" s="12" t="s">
        <v>307</v>
      </c>
      <c r="B4" s="13">
        <v>67.3568</v>
      </c>
      <c r="C4" s="12">
        <v>9.7</v>
      </c>
      <c r="D4" s="12">
        <v>0</v>
      </c>
      <c r="E4" s="13">
        <v>77.0568</v>
      </c>
      <c r="F4" s="13">
        <v>11.55852</v>
      </c>
      <c r="G4" s="12">
        <v>90</v>
      </c>
      <c r="H4" s="12">
        <v>1</v>
      </c>
      <c r="I4" s="12">
        <v>0</v>
      </c>
      <c r="J4" s="12">
        <v>73</v>
      </c>
      <c r="K4" s="12">
        <v>54.75</v>
      </c>
      <c r="L4" s="12">
        <v>70</v>
      </c>
      <c r="M4" s="12">
        <v>6</v>
      </c>
      <c r="N4" s="12">
        <v>0</v>
      </c>
      <c r="O4" s="12">
        <v>76</v>
      </c>
      <c r="P4" s="12">
        <v>7.6</v>
      </c>
      <c r="Q4" s="14">
        <v>73.90852</v>
      </c>
      <c r="R4" s="15">
        <v>2</v>
      </c>
      <c r="S4" s="17">
        <v>448</v>
      </c>
      <c r="T4" s="18">
        <v>1</v>
      </c>
      <c r="U4" s="7">
        <v>0</v>
      </c>
      <c r="V4" s="7"/>
      <c r="W4" s="7"/>
      <c r="X4" s="7"/>
      <c r="Y4" s="7"/>
    </row>
    <row r="5" customFormat="1" spans="1:25">
      <c r="A5" s="12" t="s">
        <v>308</v>
      </c>
      <c r="B5" s="13">
        <v>67.2476</v>
      </c>
      <c r="C5" s="12">
        <v>0</v>
      </c>
      <c r="D5" s="12">
        <v>0</v>
      </c>
      <c r="E5" s="13">
        <v>67.2476</v>
      </c>
      <c r="F5" s="13">
        <v>10.08714</v>
      </c>
      <c r="G5" s="12">
        <v>88.59</v>
      </c>
      <c r="H5" s="12">
        <v>3.25</v>
      </c>
      <c r="I5" s="12">
        <v>0</v>
      </c>
      <c r="J5" s="12">
        <v>74.122</v>
      </c>
      <c r="K5" s="12">
        <v>55.5915</v>
      </c>
      <c r="L5" s="12">
        <v>70</v>
      </c>
      <c r="M5" s="12">
        <v>4.4</v>
      </c>
      <c r="N5" s="12">
        <v>0</v>
      </c>
      <c r="O5" s="12">
        <v>74.4</v>
      </c>
      <c r="P5" s="12">
        <v>7.44</v>
      </c>
      <c r="Q5" s="14">
        <v>73.11864</v>
      </c>
      <c r="R5" s="15">
        <v>3</v>
      </c>
      <c r="S5" s="17">
        <v>426</v>
      </c>
      <c r="T5" s="18">
        <v>1</v>
      </c>
      <c r="U5" s="7">
        <v>0</v>
      </c>
      <c r="V5" s="7"/>
      <c r="W5" s="7"/>
      <c r="X5" s="7"/>
      <c r="Y5" s="7"/>
    </row>
    <row r="6" customFormat="1" spans="1:25">
      <c r="A6" s="12" t="s">
        <v>309</v>
      </c>
      <c r="B6" s="13">
        <v>67.2896</v>
      </c>
      <c r="C6" s="12">
        <v>0</v>
      </c>
      <c r="D6" s="12">
        <v>0</v>
      </c>
      <c r="E6" s="13">
        <v>67.2896</v>
      </c>
      <c r="F6" s="13">
        <v>10.09344</v>
      </c>
      <c r="G6" s="12">
        <v>91.92</v>
      </c>
      <c r="H6" s="12">
        <v>1</v>
      </c>
      <c r="I6" s="12">
        <v>0</v>
      </c>
      <c r="J6" s="12">
        <v>74.536</v>
      </c>
      <c r="K6" s="12">
        <v>55.902</v>
      </c>
      <c r="L6" s="12">
        <v>70</v>
      </c>
      <c r="M6" s="12">
        <v>0</v>
      </c>
      <c r="N6" s="12">
        <v>0</v>
      </c>
      <c r="O6" s="12">
        <v>70</v>
      </c>
      <c r="P6" s="12">
        <v>7</v>
      </c>
      <c r="Q6" s="14">
        <v>72.99544</v>
      </c>
      <c r="R6" s="15">
        <v>4</v>
      </c>
      <c r="S6" s="17">
        <v>458</v>
      </c>
      <c r="T6" s="18">
        <v>1</v>
      </c>
      <c r="U6" s="7">
        <v>0</v>
      </c>
      <c r="V6" s="7"/>
      <c r="W6" s="7"/>
      <c r="X6" s="7"/>
      <c r="Y6" s="7"/>
    </row>
    <row r="7" customFormat="1" spans="1:25">
      <c r="A7" s="12" t="s">
        <v>310</v>
      </c>
      <c r="B7" s="13">
        <v>67.2644</v>
      </c>
      <c r="C7" s="12">
        <v>9.1</v>
      </c>
      <c r="D7" s="12">
        <v>0</v>
      </c>
      <c r="E7" s="13">
        <v>76.3644</v>
      </c>
      <c r="F7" s="13">
        <v>11.45466</v>
      </c>
      <c r="G7" s="12">
        <v>87.04</v>
      </c>
      <c r="H7" s="12">
        <v>1</v>
      </c>
      <c r="I7" s="12">
        <v>0</v>
      </c>
      <c r="J7" s="12">
        <v>70.632</v>
      </c>
      <c r="K7" s="12">
        <v>52.974</v>
      </c>
      <c r="L7" s="12">
        <v>70</v>
      </c>
      <c r="M7" s="12">
        <v>8</v>
      </c>
      <c r="N7" s="12">
        <v>0</v>
      </c>
      <c r="O7" s="12">
        <v>78</v>
      </c>
      <c r="P7" s="12">
        <v>7.8</v>
      </c>
      <c r="Q7" s="14">
        <v>72.22866</v>
      </c>
      <c r="R7" s="15">
        <v>5</v>
      </c>
      <c r="S7" s="17">
        <v>483</v>
      </c>
      <c r="T7" s="16">
        <v>0.875</v>
      </c>
      <c r="U7" s="7">
        <v>0</v>
      </c>
      <c r="V7" s="7"/>
      <c r="W7" s="7"/>
      <c r="X7" s="7"/>
      <c r="Y7" s="7"/>
    </row>
    <row r="8" customFormat="1" spans="1:25">
      <c r="A8" s="12" t="s">
        <v>311</v>
      </c>
      <c r="B8" s="13">
        <v>67.3148</v>
      </c>
      <c r="C8" s="12">
        <v>5.8</v>
      </c>
      <c r="D8" s="12">
        <v>0</v>
      </c>
      <c r="E8" s="13">
        <v>73.1148</v>
      </c>
      <c r="F8" s="13">
        <v>10.96722</v>
      </c>
      <c r="G8" s="12">
        <v>87.48</v>
      </c>
      <c r="H8" s="12">
        <v>1</v>
      </c>
      <c r="I8" s="12">
        <v>0</v>
      </c>
      <c r="J8" s="12">
        <v>70.984</v>
      </c>
      <c r="K8" s="12">
        <v>53.238</v>
      </c>
      <c r="L8" s="12">
        <v>70</v>
      </c>
      <c r="M8" s="12">
        <v>10</v>
      </c>
      <c r="N8" s="12">
        <v>0</v>
      </c>
      <c r="O8" s="12">
        <v>80</v>
      </c>
      <c r="P8" s="12">
        <v>8</v>
      </c>
      <c r="Q8" s="14">
        <v>72.20522</v>
      </c>
      <c r="R8" s="15">
        <v>6</v>
      </c>
      <c r="S8" s="19">
        <v>452</v>
      </c>
      <c r="T8" s="18">
        <v>0.8</v>
      </c>
      <c r="U8" s="6" t="s">
        <v>312</v>
      </c>
      <c r="V8" s="7"/>
      <c r="W8" s="7"/>
      <c r="X8" s="7"/>
      <c r="Y8" s="7"/>
    </row>
    <row r="9" customFormat="1" spans="1:25">
      <c r="A9" s="12" t="s">
        <v>313</v>
      </c>
      <c r="B9" s="13">
        <v>67.4996</v>
      </c>
      <c r="C9" s="12">
        <v>4.6</v>
      </c>
      <c r="D9" s="12">
        <v>0</v>
      </c>
      <c r="E9" s="13">
        <v>72.0996</v>
      </c>
      <c r="F9" s="13">
        <v>10.81494</v>
      </c>
      <c r="G9" s="12">
        <v>87.29</v>
      </c>
      <c r="H9" s="12">
        <v>1</v>
      </c>
      <c r="I9" s="12">
        <v>0</v>
      </c>
      <c r="J9" s="12">
        <v>70.832</v>
      </c>
      <c r="K9" s="12">
        <v>53.124</v>
      </c>
      <c r="L9" s="12">
        <v>70</v>
      </c>
      <c r="M9" s="12">
        <v>9.6</v>
      </c>
      <c r="N9" s="12">
        <v>0</v>
      </c>
      <c r="O9" s="12">
        <v>79.6</v>
      </c>
      <c r="P9" s="12">
        <v>7.96</v>
      </c>
      <c r="Q9" s="14">
        <v>71.89894</v>
      </c>
      <c r="R9" s="15">
        <v>7</v>
      </c>
      <c r="S9" s="17">
        <v>431</v>
      </c>
      <c r="T9" s="18">
        <v>1</v>
      </c>
      <c r="U9" s="7">
        <v>0</v>
      </c>
      <c r="V9" s="7"/>
      <c r="W9" s="7"/>
      <c r="X9" s="7"/>
      <c r="Y9" s="7"/>
    </row>
    <row r="10" customFormat="1" spans="1:25">
      <c r="A10" s="12" t="s">
        <v>314</v>
      </c>
      <c r="B10" s="13">
        <v>67.34</v>
      </c>
      <c r="C10" s="12">
        <v>4</v>
      </c>
      <c r="D10" s="12">
        <v>0</v>
      </c>
      <c r="E10" s="13">
        <v>71.34</v>
      </c>
      <c r="F10" s="13">
        <v>10.701</v>
      </c>
      <c r="G10" s="12">
        <v>87.46</v>
      </c>
      <c r="H10" s="12">
        <v>1</v>
      </c>
      <c r="I10" s="12">
        <v>0</v>
      </c>
      <c r="J10" s="12">
        <v>70.968</v>
      </c>
      <c r="K10" s="12">
        <v>53.226</v>
      </c>
      <c r="L10" s="12">
        <v>70</v>
      </c>
      <c r="M10" s="12">
        <v>8</v>
      </c>
      <c r="N10" s="12">
        <v>0</v>
      </c>
      <c r="O10" s="12">
        <v>78</v>
      </c>
      <c r="P10" s="12">
        <v>7.8</v>
      </c>
      <c r="Q10" s="14">
        <v>71.727</v>
      </c>
      <c r="R10" s="15">
        <v>8</v>
      </c>
      <c r="S10" s="17">
        <v>460</v>
      </c>
      <c r="T10" s="18">
        <v>1</v>
      </c>
      <c r="U10" s="7">
        <v>0</v>
      </c>
      <c r="V10" s="7"/>
      <c r="W10" s="7"/>
      <c r="X10" s="7"/>
      <c r="Y10" s="7"/>
    </row>
    <row r="11" customFormat="1" spans="1:25">
      <c r="A11" s="12" t="s">
        <v>315</v>
      </c>
      <c r="B11" s="13">
        <v>67.3736</v>
      </c>
      <c r="C11" s="12">
        <v>4</v>
      </c>
      <c r="D11" s="12">
        <v>0</v>
      </c>
      <c r="E11" s="13">
        <v>71.3736</v>
      </c>
      <c r="F11" s="13">
        <v>10.70604</v>
      </c>
      <c r="G11" s="12">
        <v>86.46</v>
      </c>
      <c r="H11" s="12">
        <v>1</v>
      </c>
      <c r="I11" s="12">
        <v>0</v>
      </c>
      <c r="J11" s="12">
        <v>70.168</v>
      </c>
      <c r="K11" s="12">
        <v>52.626</v>
      </c>
      <c r="L11" s="12">
        <v>70</v>
      </c>
      <c r="M11" s="12">
        <v>6</v>
      </c>
      <c r="N11" s="12">
        <v>0</v>
      </c>
      <c r="O11" s="12">
        <v>76</v>
      </c>
      <c r="P11" s="12">
        <v>7.6</v>
      </c>
      <c r="Q11" s="14">
        <v>70.93204</v>
      </c>
      <c r="R11" s="15">
        <v>9</v>
      </c>
      <c r="S11" s="17">
        <v>475</v>
      </c>
      <c r="T11" s="16">
        <v>0.8573</v>
      </c>
      <c r="U11" s="7">
        <v>0</v>
      </c>
      <c r="V11" s="7"/>
      <c r="W11" s="7"/>
      <c r="X11" s="7"/>
      <c r="Y11" s="7"/>
    </row>
    <row r="12" customFormat="1" spans="1:25">
      <c r="A12" s="12" t="s">
        <v>316</v>
      </c>
      <c r="B12" s="13">
        <v>67.3232</v>
      </c>
      <c r="C12" s="12">
        <v>5.3</v>
      </c>
      <c r="D12" s="12">
        <v>0</v>
      </c>
      <c r="E12" s="13">
        <v>72.6232</v>
      </c>
      <c r="F12" s="13">
        <v>10.89348</v>
      </c>
      <c r="G12" s="12">
        <v>84.52</v>
      </c>
      <c r="H12" s="12">
        <v>1</v>
      </c>
      <c r="I12" s="12">
        <v>0</v>
      </c>
      <c r="J12" s="12">
        <v>68.616</v>
      </c>
      <c r="K12" s="12">
        <v>51.462</v>
      </c>
      <c r="L12" s="12">
        <v>70</v>
      </c>
      <c r="M12" s="12">
        <v>13.2</v>
      </c>
      <c r="N12" s="12">
        <v>0</v>
      </c>
      <c r="O12" s="12">
        <v>83.2</v>
      </c>
      <c r="P12" s="12">
        <v>8.32</v>
      </c>
      <c r="Q12" s="14">
        <v>70.67548</v>
      </c>
      <c r="R12" s="15">
        <v>10</v>
      </c>
      <c r="S12" s="17">
        <v>427</v>
      </c>
      <c r="T12" s="6" t="s">
        <v>317</v>
      </c>
      <c r="U12" s="7">
        <v>0</v>
      </c>
      <c r="V12" s="7"/>
      <c r="W12" s="7"/>
      <c r="X12" s="7"/>
      <c r="Y12" s="7"/>
    </row>
    <row r="13" customFormat="1" spans="1:25">
      <c r="A13" s="12" t="s">
        <v>318</v>
      </c>
      <c r="B13" s="13">
        <v>67.2476</v>
      </c>
      <c r="C13" s="12">
        <v>1.2</v>
      </c>
      <c r="D13" s="12">
        <v>0</v>
      </c>
      <c r="E13" s="13">
        <v>68.4476</v>
      </c>
      <c r="F13" s="13">
        <v>10.26714</v>
      </c>
      <c r="G13" s="13">
        <v>87.2</v>
      </c>
      <c r="H13" s="12">
        <v>1</v>
      </c>
      <c r="I13" s="12">
        <v>0</v>
      </c>
      <c r="J13" s="12">
        <v>70.76</v>
      </c>
      <c r="K13" s="12">
        <v>53.07</v>
      </c>
      <c r="L13" s="12">
        <v>70</v>
      </c>
      <c r="M13" s="12">
        <v>0</v>
      </c>
      <c r="N13" s="12">
        <v>0</v>
      </c>
      <c r="O13" s="12">
        <v>70</v>
      </c>
      <c r="P13" s="12">
        <v>7</v>
      </c>
      <c r="Q13" s="14">
        <v>70.33714</v>
      </c>
      <c r="R13" s="15">
        <v>11</v>
      </c>
      <c r="S13" s="17">
        <v>500</v>
      </c>
      <c r="T13" s="16">
        <v>0.727</v>
      </c>
      <c r="U13" s="7">
        <v>0</v>
      </c>
      <c r="V13" s="7"/>
      <c r="W13" s="7"/>
      <c r="X13" s="7"/>
      <c r="Y13" s="7"/>
    </row>
    <row r="14" customFormat="1" spans="1:25">
      <c r="A14" s="12" t="s">
        <v>319</v>
      </c>
      <c r="B14" s="13">
        <v>67.4324</v>
      </c>
      <c r="C14" s="12">
        <v>6.8</v>
      </c>
      <c r="D14" s="12">
        <v>0</v>
      </c>
      <c r="E14" s="13">
        <v>74.2324</v>
      </c>
      <c r="F14" s="13">
        <v>11.13486</v>
      </c>
      <c r="G14" s="12">
        <v>85.61</v>
      </c>
      <c r="H14" s="12">
        <v>1</v>
      </c>
      <c r="I14" s="12">
        <v>0</v>
      </c>
      <c r="J14" s="12">
        <v>69.488</v>
      </c>
      <c r="K14" s="12">
        <v>52.116</v>
      </c>
      <c r="L14" s="12">
        <v>70</v>
      </c>
      <c r="M14" s="12">
        <v>0</v>
      </c>
      <c r="N14" s="12">
        <v>0</v>
      </c>
      <c r="O14" s="12">
        <v>70</v>
      </c>
      <c r="P14" s="12">
        <v>7</v>
      </c>
      <c r="Q14" s="14">
        <v>70.25086</v>
      </c>
      <c r="R14" s="15">
        <v>12</v>
      </c>
      <c r="S14" s="17">
        <v>429</v>
      </c>
      <c r="T14" s="16">
        <v>0.875</v>
      </c>
      <c r="U14" s="7">
        <v>0</v>
      </c>
      <c r="V14" s="7"/>
      <c r="W14" s="7"/>
      <c r="X14" s="7"/>
      <c r="Y14" s="7"/>
    </row>
    <row r="15" customFormat="1" spans="1:25">
      <c r="A15" s="12" t="s">
        <v>320</v>
      </c>
      <c r="B15" s="13">
        <v>67.3316</v>
      </c>
      <c r="C15" s="12">
        <v>7</v>
      </c>
      <c r="D15" s="12">
        <v>0</v>
      </c>
      <c r="E15" s="13">
        <v>74.3316</v>
      </c>
      <c r="F15" s="13">
        <v>11.14974</v>
      </c>
      <c r="G15" s="12">
        <v>85.5</v>
      </c>
      <c r="H15" s="12">
        <v>1</v>
      </c>
      <c r="I15" s="12">
        <v>0</v>
      </c>
      <c r="J15" s="12">
        <v>69.4</v>
      </c>
      <c r="K15" s="12">
        <v>52.05</v>
      </c>
      <c r="L15" s="12">
        <v>70</v>
      </c>
      <c r="M15" s="12">
        <v>0</v>
      </c>
      <c r="N15" s="12">
        <v>0</v>
      </c>
      <c r="O15" s="12">
        <v>70</v>
      </c>
      <c r="P15" s="12">
        <v>7</v>
      </c>
      <c r="Q15" s="14">
        <v>70.19974</v>
      </c>
      <c r="R15" s="15">
        <v>13</v>
      </c>
      <c r="S15" s="17">
        <v>453</v>
      </c>
      <c r="T15" s="18">
        <v>0.8889</v>
      </c>
      <c r="U15" s="7">
        <v>0</v>
      </c>
      <c r="V15" s="7"/>
      <c r="W15" s="7"/>
      <c r="X15" s="7"/>
      <c r="Y15" s="7"/>
    </row>
    <row r="16" customFormat="1" spans="1:25">
      <c r="A16" s="12" t="s">
        <v>321</v>
      </c>
      <c r="B16" s="13">
        <v>68.264</v>
      </c>
      <c r="C16" s="12">
        <v>0.3</v>
      </c>
      <c r="D16" s="12">
        <v>0</v>
      </c>
      <c r="E16" s="13">
        <v>68.564</v>
      </c>
      <c r="F16" s="13">
        <v>10.2846</v>
      </c>
      <c r="G16" s="12">
        <v>85.19</v>
      </c>
      <c r="H16" s="12">
        <v>1</v>
      </c>
      <c r="I16" s="12">
        <v>0</v>
      </c>
      <c r="J16" s="12">
        <v>69.152</v>
      </c>
      <c r="K16" s="12">
        <v>51.864</v>
      </c>
      <c r="L16" s="12">
        <v>70</v>
      </c>
      <c r="M16" s="12">
        <v>8</v>
      </c>
      <c r="N16" s="12">
        <v>0</v>
      </c>
      <c r="O16" s="12">
        <v>78</v>
      </c>
      <c r="P16" s="12">
        <v>7.8</v>
      </c>
      <c r="Q16" s="14">
        <v>69.9486</v>
      </c>
      <c r="R16" s="15">
        <v>14</v>
      </c>
      <c r="S16" s="17">
        <v>496</v>
      </c>
      <c r="T16" s="16">
        <v>0.875</v>
      </c>
      <c r="U16" s="7">
        <v>0</v>
      </c>
      <c r="V16" s="7"/>
      <c r="W16" s="7"/>
      <c r="X16" s="7"/>
      <c r="Y16" s="7"/>
    </row>
    <row r="17" customFormat="1" spans="1:25">
      <c r="A17" s="12" t="s">
        <v>322</v>
      </c>
      <c r="B17" s="13">
        <v>66.206</v>
      </c>
      <c r="C17" s="12">
        <v>4.9</v>
      </c>
      <c r="D17" s="12">
        <v>0</v>
      </c>
      <c r="E17" s="13">
        <v>71.106</v>
      </c>
      <c r="F17" s="13">
        <v>10.6659</v>
      </c>
      <c r="G17" s="12">
        <v>87</v>
      </c>
      <c r="H17" s="12">
        <v>0</v>
      </c>
      <c r="I17" s="12">
        <v>0</v>
      </c>
      <c r="J17" s="12">
        <v>69.6</v>
      </c>
      <c r="K17" s="12">
        <v>52.2</v>
      </c>
      <c r="L17" s="12">
        <v>70</v>
      </c>
      <c r="M17" s="12">
        <v>0</v>
      </c>
      <c r="N17" s="12">
        <v>0</v>
      </c>
      <c r="O17" s="12">
        <v>70</v>
      </c>
      <c r="P17" s="12">
        <v>7</v>
      </c>
      <c r="Q17" s="14">
        <v>69.8659</v>
      </c>
      <c r="R17" s="15">
        <v>15</v>
      </c>
      <c r="S17" s="17">
        <v>407</v>
      </c>
      <c r="T17" s="16">
        <v>0.7143</v>
      </c>
      <c r="U17" s="7">
        <v>0</v>
      </c>
      <c r="V17" s="7"/>
      <c r="W17" s="7"/>
      <c r="X17" s="7"/>
      <c r="Y17" s="7"/>
    </row>
    <row r="18" customFormat="1" spans="1:25">
      <c r="A18" s="12" t="s">
        <v>323</v>
      </c>
      <c r="B18" s="13">
        <v>67.3652</v>
      </c>
      <c r="C18" s="12">
        <v>0.9</v>
      </c>
      <c r="D18" s="12">
        <v>0</v>
      </c>
      <c r="E18" s="13">
        <v>68.2652</v>
      </c>
      <c r="F18" s="13">
        <v>10.23978</v>
      </c>
      <c r="G18" s="12">
        <v>85.37</v>
      </c>
      <c r="H18" s="12">
        <v>1</v>
      </c>
      <c r="I18" s="12">
        <v>0</v>
      </c>
      <c r="J18" s="12">
        <v>69.296</v>
      </c>
      <c r="K18" s="12">
        <v>51.972</v>
      </c>
      <c r="L18" s="12">
        <v>70</v>
      </c>
      <c r="M18" s="12">
        <v>6</v>
      </c>
      <c r="N18" s="12">
        <v>0</v>
      </c>
      <c r="O18" s="12">
        <v>76</v>
      </c>
      <c r="P18" s="12">
        <v>7.6</v>
      </c>
      <c r="Q18" s="14">
        <v>69.81178</v>
      </c>
      <c r="R18" s="15">
        <v>16</v>
      </c>
      <c r="S18" s="17">
        <v>431</v>
      </c>
      <c r="T18" s="16">
        <v>0.8889</v>
      </c>
      <c r="U18" s="7">
        <v>0</v>
      </c>
      <c r="V18" s="7"/>
      <c r="W18" s="7"/>
      <c r="X18" s="7"/>
      <c r="Y18" s="7"/>
    </row>
    <row r="19" customFormat="1" spans="1:25">
      <c r="A19" s="12" t="s">
        <v>324</v>
      </c>
      <c r="B19" s="13">
        <v>67.3652</v>
      </c>
      <c r="C19" s="12">
        <v>7</v>
      </c>
      <c r="D19" s="12">
        <v>0</v>
      </c>
      <c r="E19" s="13">
        <v>74.3652</v>
      </c>
      <c r="F19" s="13">
        <v>11.15478</v>
      </c>
      <c r="G19" s="12">
        <v>84.2</v>
      </c>
      <c r="H19" s="12">
        <v>1</v>
      </c>
      <c r="I19" s="12">
        <v>0</v>
      </c>
      <c r="J19" s="12">
        <v>68.36</v>
      </c>
      <c r="K19" s="12">
        <v>51.27</v>
      </c>
      <c r="L19" s="12">
        <v>70</v>
      </c>
      <c r="M19" s="12">
        <v>2</v>
      </c>
      <c r="N19" s="12">
        <v>0</v>
      </c>
      <c r="O19" s="12">
        <v>72</v>
      </c>
      <c r="P19" s="12">
        <v>7.2</v>
      </c>
      <c r="Q19" s="14">
        <v>69.62478</v>
      </c>
      <c r="R19" s="15">
        <v>17</v>
      </c>
      <c r="S19" s="17">
        <v>434</v>
      </c>
      <c r="T19" s="16">
        <v>0.8889</v>
      </c>
      <c r="U19" s="7">
        <v>0</v>
      </c>
      <c r="V19" s="7"/>
      <c r="W19" s="7"/>
      <c r="X19" s="7"/>
      <c r="Y19" s="7"/>
    </row>
    <row r="20" customFormat="1" spans="1:25">
      <c r="A20" s="12" t="s">
        <v>325</v>
      </c>
      <c r="B20" s="13">
        <v>67.4408</v>
      </c>
      <c r="C20" s="12">
        <v>0</v>
      </c>
      <c r="D20" s="12">
        <v>0</v>
      </c>
      <c r="E20" s="13">
        <v>67.4408</v>
      </c>
      <c r="F20" s="13">
        <v>10.11612</v>
      </c>
      <c r="G20" s="12">
        <v>85.9</v>
      </c>
      <c r="H20" s="12">
        <v>1</v>
      </c>
      <c r="I20" s="12">
        <v>0</v>
      </c>
      <c r="J20" s="12">
        <v>69.72</v>
      </c>
      <c r="K20" s="12">
        <v>52.29</v>
      </c>
      <c r="L20" s="12">
        <v>70</v>
      </c>
      <c r="M20" s="12">
        <v>2</v>
      </c>
      <c r="N20" s="12">
        <v>0</v>
      </c>
      <c r="O20" s="12">
        <v>72</v>
      </c>
      <c r="P20" s="12">
        <v>7.2</v>
      </c>
      <c r="Q20" s="14">
        <v>69.60612</v>
      </c>
      <c r="R20" s="15">
        <v>18</v>
      </c>
      <c r="S20" s="17">
        <v>442</v>
      </c>
      <c r="T20" s="20">
        <v>0.75</v>
      </c>
      <c r="U20" s="7">
        <v>0</v>
      </c>
      <c r="V20" s="7"/>
      <c r="W20" s="7"/>
      <c r="X20" s="7"/>
      <c r="Y20" s="7"/>
    </row>
    <row r="21" customFormat="1" spans="1:25">
      <c r="A21" s="12" t="s">
        <v>326</v>
      </c>
      <c r="B21" s="13">
        <v>67.3568</v>
      </c>
      <c r="C21" s="12">
        <v>5.5</v>
      </c>
      <c r="D21" s="12">
        <v>0</v>
      </c>
      <c r="E21" s="13">
        <v>72.8568</v>
      </c>
      <c r="F21" s="13">
        <v>10.92852</v>
      </c>
      <c r="G21" s="12">
        <v>83.56</v>
      </c>
      <c r="H21" s="12">
        <v>1</v>
      </c>
      <c r="I21" s="12">
        <v>0</v>
      </c>
      <c r="J21" s="12">
        <v>67.848</v>
      </c>
      <c r="K21" s="12">
        <v>50.886</v>
      </c>
      <c r="L21" s="12">
        <v>70</v>
      </c>
      <c r="M21" s="12">
        <v>6</v>
      </c>
      <c r="N21" s="12">
        <v>0</v>
      </c>
      <c r="O21" s="12">
        <v>76</v>
      </c>
      <c r="P21" s="12">
        <v>7.6</v>
      </c>
      <c r="Q21" s="14">
        <v>69.41452</v>
      </c>
      <c r="R21" s="15">
        <v>19</v>
      </c>
      <c r="S21" s="17">
        <v>494</v>
      </c>
      <c r="T21" s="18">
        <v>1</v>
      </c>
      <c r="U21" s="7">
        <v>0</v>
      </c>
      <c r="V21" s="7"/>
      <c r="W21" s="7"/>
      <c r="X21" s="7"/>
      <c r="Y21" s="7"/>
    </row>
    <row r="22" customFormat="1" spans="1:25">
      <c r="A22" s="12" t="s">
        <v>327</v>
      </c>
      <c r="B22" s="13">
        <v>67.34</v>
      </c>
      <c r="C22" s="12">
        <v>3.84</v>
      </c>
      <c r="D22" s="12">
        <v>0</v>
      </c>
      <c r="E22" s="13">
        <v>71.18</v>
      </c>
      <c r="F22" s="13">
        <v>10.677</v>
      </c>
      <c r="G22" s="12">
        <v>84.44</v>
      </c>
      <c r="H22" s="12">
        <v>1</v>
      </c>
      <c r="I22" s="12">
        <v>0</v>
      </c>
      <c r="J22" s="12">
        <v>68.552</v>
      </c>
      <c r="K22" s="12">
        <v>51.414</v>
      </c>
      <c r="L22" s="12">
        <v>70</v>
      </c>
      <c r="M22" s="12">
        <v>0</v>
      </c>
      <c r="N22" s="12">
        <v>0</v>
      </c>
      <c r="O22" s="12">
        <v>70</v>
      </c>
      <c r="P22" s="12">
        <v>7</v>
      </c>
      <c r="Q22" s="14">
        <v>69.091</v>
      </c>
      <c r="R22" s="15">
        <v>20</v>
      </c>
      <c r="S22" s="17">
        <v>433</v>
      </c>
      <c r="T22" s="18">
        <v>0.6</v>
      </c>
      <c r="U22" s="7">
        <v>0</v>
      </c>
      <c r="V22" s="7"/>
      <c r="W22" s="7"/>
      <c r="X22" s="7"/>
      <c r="Y22" s="7"/>
    </row>
    <row r="23" customFormat="1" spans="1:25">
      <c r="A23" s="12" t="s">
        <v>328</v>
      </c>
      <c r="B23" s="13">
        <v>67.4324</v>
      </c>
      <c r="C23" s="12">
        <v>1.2</v>
      </c>
      <c r="D23" s="12">
        <v>0</v>
      </c>
      <c r="E23" s="13">
        <v>68.6324</v>
      </c>
      <c r="F23" s="13">
        <v>10.29486</v>
      </c>
      <c r="G23" s="12">
        <v>84.76</v>
      </c>
      <c r="H23" s="12">
        <v>1</v>
      </c>
      <c r="I23" s="12">
        <v>0</v>
      </c>
      <c r="J23" s="12">
        <v>68.808</v>
      </c>
      <c r="K23" s="12">
        <v>51.606</v>
      </c>
      <c r="L23" s="12">
        <v>70</v>
      </c>
      <c r="M23" s="12">
        <v>0</v>
      </c>
      <c r="N23" s="12">
        <v>0</v>
      </c>
      <c r="O23" s="12">
        <v>70</v>
      </c>
      <c r="P23" s="12">
        <v>7</v>
      </c>
      <c r="Q23" s="14">
        <v>68.90086</v>
      </c>
      <c r="R23" s="15">
        <v>21</v>
      </c>
      <c r="S23" s="17">
        <v>492</v>
      </c>
      <c r="T23" s="16">
        <v>0.8571</v>
      </c>
      <c r="U23" s="7">
        <v>0</v>
      </c>
      <c r="V23" s="7"/>
      <c r="W23" s="7"/>
      <c r="X23" s="7"/>
      <c r="Y23" s="7"/>
    </row>
    <row r="24" customFormat="1" spans="1:25">
      <c r="A24" s="12" t="s">
        <v>329</v>
      </c>
      <c r="B24" s="13">
        <v>67.2728</v>
      </c>
      <c r="C24" s="12">
        <v>3</v>
      </c>
      <c r="D24" s="12">
        <v>0</v>
      </c>
      <c r="E24" s="13">
        <v>70.2728</v>
      </c>
      <c r="F24" s="13">
        <v>10.54092</v>
      </c>
      <c r="G24" s="12">
        <v>84.03</v>
      </c>
      <c r="H24" s="12">
        <v>1</v>
      </c>
      <c r="I24" s="12">
        <v>0</v>
      </c>
      <c r="J24" s="12">
        <v>68.224</v>
      </c>
      <c r="K24" s="12">
        <v>51.168</v>
      </c>
      <c r="L24" s="12">
        <v>70</v>
      </c>
      <c r="M24" s="12">
        <v>0</v>
      </c>
      <c r="N24" s="12">
        <v>0</v>
      </c>
      <c r="O24" s="12">
        <v>70</v>
      </c>
      <c r="P24" s="12">
        <v>7</v>
      </c>
      <c r="Q24" s="14">
        <v>68.70892</v>
      </c>
      <c r="R24" s="15">
        <v>22</v>
      </c>
      <c r="S24" s="17">
        <v>435</v>
      </c>
      <c r="T24" s="16">
        <v>0.625</v>
      </c>
      <c r="U24" s="7">
        <v>0</v>
      </c>
      <c r="V24" s="7"/>
      <c r="W24" s="7"/>
      <c r="X24" s="7"/>
      <c r="Y24" s="7"/>
    </row>
    <row r="25" customFormat="1" spans="1:25">
      <c r="A25" s="12" t="s">
        <v>330</v>
      </c>
      <c r="B25" s="13">
        <v>67.3652</v>
      </c>
      <c r="C25" s="12">
        <v>8.56</v>
      </c>
      <c r="D25" s="12">
        <v>0</v>
      </c>
      <c r="E25" s="13">
        <v>75.9252</v>
      </c>
      <c r="F25" s="13">
        <v>11.38878</v>
      </c>
      <c r="G25" s="12">
        <v>82.41</v>
      </c>
      <c r="H25" s="12">
        <v>1</v>
      </c>
      <c r="I25" s="12">
        <v>0</v>
      </c>
      <c r="J25" s="12">
        <v>66.928</v>
      </c>
      <c r="K25" s="12">
        <v>50.196</v>
      </c>
      <c r="L25" s="12">
        <v>70</v>
      </c>
      <c r="M25" s="12">
        <v>0</v>
      </c>
      <c r="N25" s="12">
        <v>0</v>
      </c>
      <c r="O25" s="12">
        <v>70</v>
      </c>
      <c r="P25" s="12">
        <v>7</v>
      </c>
      <c r="Q25" s="14">
        <v>68.58478</v>
      </c>
      <c r="R25" s="15">
        <v>23</v>
      </c>
      <c r="S25" s="17">
        <v>439</v>
      </c>
      <c r="T25" s="6" t="s">
        <v>331</v>
      </c>
      <c r="U25" s="7">
        <v>0</v>
      </c>
      <c r="V25" s="7"/>
      <c r="W25" s="7"/>
      <c r="X25" s="7"/>
      <c r="Y25" s="7"/>
    </row>
    <row r="26" customFormat="1" spans="1:25">
      <c r="A26" s="12" t="s">
        <v>332</v>
      </c>
      <c r="B26" s="13">
        <v>66.3152</v>
      </c>
      <c r="C26" s="12">
        <v>0</v>
      </c>
      <c r="D26" s="12">
        <v>0</v>
      </c>
      <c r="E26" s="13">
        <v>66.3152</v>
      </c>
      <c r="F26" s="13">
        <v>9.94728</v>
      </c>
      <c r="G26" s="12">
        <v>82.71</v>
      </c>
      <c r="H26" s="12">
        <v>0</v>
      </c>
      <c r="I26" s="12">
        <v>0</v>
      </c>
      <c r="J26" s="12">
        <v>66.168</v>
      </c>
      <c r="K26" s="12">
        <v>49.626</v>
      </c>
      <c r="L26" s="12">
        <v>70</v>
      </c>
      <c r="M26" s="12">
        <v>0</v>
      </c>
      <c r="N26" s="12">
        <v>0</v>
      </c>
      <c r="O26" s="12">
        <v>70</v>
      </c>
      <c r="P26" s="12">
        <v>7</v>
      </c>
      <c r="Q26" s="14">
        <v>66.57328</v>
      </c>
      <c r="R26" s="15">
        <v>24</v>
      </c>
      <c r="S26" s="15"/>
      <c r="T26" s="16">
        <v>0.6923</v>
      </c>
      <c r="U26" s="7">
        <v>0</v>
      </c>
      <c r="V26" s="7"/>
      <c r="W26" s="7"/>
      <c r="X26" s="7"/>
      <c r="Y26" s="7"/>
    </row>
    <row r="27" customFormat="1" spans="1:25">
      <c r="A27" s="12" t="s">
        <v>333</v>
      </c>
      <c r="B27" s="13">
        <v>66.3992</v>
      </c>
      <c r="C27" s="12">
        <v>3</v>
      </c>
      <c r="D27" s="12">
        <v>0</v>
      </c>
      <c r="E27" s="13">
        <v>69.3992</v>
      </c>
      <c r="F27" s="13">
        <v>10.40988</v>
      </c>
      <c r="G27" s="12">
        <v>79.9</v>
      </c>
      <c r="H27" s="12">
        <v>0</v>
      </c>
      <c r="I27" s="12">
        <v>0</v>
      </c>
      <c r="J27" s="12">
        <v>63.92</v>
      </c>
      <c r="K27" s="12">
        <v>47.94</v>
      </c>
      <c r="L27" s="12">
        <v>70</v>
      </c>
      <c r="M27" s="12">
        <v>9.2</v>
      </c>
      <c r="N27" s="12">
        <v>0</v>
      </c>
      <c r="O27" s="12">
        <v>79.2</v>
      </c>
      <c r="P27" s="12">
        <v>7.92</v>
      </c>
      <c r="Q27" s="14">
        <v>66.26988</v>
      </c>
      <c r="R27" s="15">
        <v>25</v>
      </c>
      <c r="S27" s="15"/>
      <c r="T27" s="21">
        <v>0.7143</v>
      </c>
      <c r="U27" s="7">
        <v>0</v>
      </c>
      <c r="V27" s="7"/>
      <c r="W27" s="7"/>
      <c r="X27" s="7"/>
      <c r="Y27" s="7"/>
    </row>
    <row r="28" customFormat="1" spans="1:25">
      <c r="A28" s="12" t="s">
        <v>334</v>
      </c>
      <c r="B28" s="13">
        <v>66.1808</v>
      </c>
      <c r="C28" s="12">
        <v>2.8</v>
      </c>
      <c r="D28" s="12">
        <v>0</v>
      </c>
      <c r="E28" s="13">
        <v>68.9808</v>
      </c>
      <c r="F28" s="13">
        <v>10.34712</v>
      </c>
      <c r="G28" s="12">
        <v>76.77</v>
      </c>
      <c r="H28" s="12">
        <v>0</v>
      </c>
      <c r="I28" s="12">
        <v>0</v>
      </c>
      <c r="J28" s="12">
        <v>61.416</v>
      </c>
      <c r="K28" s="12">
        <v>46.062</v>
      </c>
      <c r="L28" s="12">
        <v>70</v>
      </c>
      <c r="M28" s="12">
        <v>21.6</v>
      </c>
      <c r="N28" s="12">
        <v>0</v>
      </c>
      <c r="O28" s="12">
        <v>91.6</v>
      </c>
      <c r="P28" s="12">
        <v>9.16</v>
      </c>
      <c r="Q28" s="14">
        <v>65.56912</v>
      </c>
      <c r="R28" s="15">
        <v>26</v>
      </c>
      <c r="S28" s="15"/>
      <c r="T28" s="16">
        <v>0.727</v>
      </c>
      <c r="U28" s="7">
        <v>0</v>
      </c>
      <c r="V28" s="7"/>
      <c r="W28" s="7"/>
      <c r="X28" s="7"/>
      <c r="Y28" s="7"/>
    </row>
  </sheetData>
  <mergeCells count="3">
    <mergeCell ref="B1:F1"/>
    <mergeCell ref="G1:K1"/>
    <mergeCell ref="L1:P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工艺学硕</vt:lpstr>
      <vt:lpstr>工程学硕</vt:lpstr>
      <vt:lpstr>催化学硕</vt:lpstr>
      <vt:lpstr>环境学硕</vt:lpstr>
      <vt:lpstr>环工专项</vt:lpstr>
      <vt:lpstr>工艺专硕</vt:lpstr>
      <vt:lpstr>催化专硕</vt:lpstr>
      <vt:lpstr>工程专硕</vt:lpstr>
      <vt:lpstr>国际班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刘世鑫</cp:lastModifiedBy>
  <dcterms:created xsi:type="dcterms:W3CDTF">2023-05-15T19:15:00Z</dcterms:created>
  <dcterms:modified xsi:type="dcterms:W3CDTF">2026-09-16T15:53:33Z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6B36AC09FE304CA286D20EAE54B29C2F_13</vt:lpwstr>
  </property>
  <property fmtid="{D5CDD505-2E9C-101B-9397-08002B2CF9AE}" pid="4" name="CalculationRule">
    <vt:i4>0</vt:i4>
  </property>
</Properties>
</file>