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综合测评总表" sheetId="1" r:id="rId1"/>
    <sheet name="德育部分" sheetId="2" r:id="rId2"/>
    <sheet name="智育部分" sheetId="3" r:id="rId3"/>
    <sheet name="体育部分" sheetId="4" r:id="rId4"/>
  </sheets>
  <calcPr calcId="124519" iterate="1"/>
</workbook>
</file>

<file path=xl/calcChain.xml><?xml version="1.0" encoding="utf-8"?>
<calcChain xmlns="http://schemas.openxmlformats.org/spreadsheetml/2006/main">
  <c r="G36" i="4"/>
  <c r="I36" s="1"/>
  <c r="L36" s="1"/>
  <c r="M36" s="1"/>
  <c r="G37"/>
  <c r="G38"/>
  <c r="G39"/>
  <c r="G40"/>
  <c r="I40" s="1"/>
  <c r="L40" s="1"/>
  <c r="M40" s="1"/>
  <c r="G41"/>
  <c r="G42"/>
  <c r="G43"/>
  <c r="G44"/>
  <c r="I44" s="1"/>
  <c r="L44" s="1"/>
  <c r="M44" s="1"/>
  <c r="G45"/>
  <c r="G46"/>
  <c r="G47"/>
  <c r="G48"/>
  <c r="I48" s="1"/>
  <c r="L48" s="1"/>
  <c r="G49"/>
  <c r="G50"/>
  <c r="G51"/>
  <c r="G52"/>
  <c r="I52" s="1"/>
  <c r="L52" s="1"/>
  <c r="M52" s="1"/>
  <c r="G53"/>
  <c r="G54"/>
  <c r="G55"/>
  <c r="G32"/>
  <c r="I32" s="1"/>
  <c r="L32" s="1"/>
  <c r="G33"/>
  <c r="G34"/>
  <c r="G35"/>
  <c r="G31"/>
  <c r="I31" s="1"/>
  <c r="L31" s="1"/>
  <c r="I4"/>
  <c r="I7"/>
  <c r="I8"/>
  <c r="I11"/>
  <c r="I15"/>
  <c r="I20"/>
  <c r="I23"/>
  <c r="I24"/>
  <c r="I27"/>
  <c r="I33"/>
  <c r="L33" s="1"/>
  <c r="M33" s="1"/>
  <c r="I34"/>
  <c r="L34" s="1"/>
  <c r="M34" s="1"/>
  <c r="I35"/>
  <c r="L35" s="1"/>
  <c r="I37"/>
  <c r="L37" s="1"/>
  <c r="M37" s="1"/>
  <c r="I38"/>
  <c r="L38" s="1"/>
  <c r="M38" s="1"/>
  <c r="I39"/>
  <c r="L39" s="1"/>
  <c r="I41"/>
  <c r="L41" s="1"/>
  <c r="I42"/>
  <c r="L42" s="1"/>
  <c r="M42" s="1"/>
  <c r="I43"/>
  <c r="L43" s="1"/>
  <c r="I45"/>
  <c r="L45" s="1"/>
  <c r="M45" s="1"/>
  <c r="I46"/>
  <c r="L46" s="1"/>
  <c r="M46" s="1"/>
  <c r="I47"/>
  <c r="L47" s="1"/>
  <c r="I49"/>
  <c r="L49" s="1"/>
  <c r="M49" s="1"/>
  <c r="I50"/>
  <c r="L50" s="1"/>
  <c r="M50" s="1"/>
  <c r="I51"/>
  <c r="L51" s="1"/>
  <c r="I53"/>
  <c r="L53" s="1"/>
  <c r="M53" s="1"/>
  <c r="I54"/>
  <c r="L54" s="1"/>
  <c r="M54" s="1"/>
  <c r="I55"/>
  <c r="L55" s="1"/>
  <c r="G29"/>
  <c r="I29" s="1"/>
  <c r="G28"/>
  <c r="I28" s="1"/>
  <c r="L28" s="1"/>
  <c r="G27"/>
  <c r="G26"/>
  <c r="G25"/>
  <c r="I25" s="1"/>
  <c r="L25" s="1"/>
  <c r="G24"/>
  <c r="G23"/>
  <c r="G22"/>
  <c r="I22" s="1"/>
  <c r="G21"/>
  <c r="I21" s="1"/>
  <c r="L21" s="1"/>
  <c r="G20"/>
  <c r="G19"/>
  <c r="G18"/>
  <c r="I18" s="1"/>
  <c r="G17"/>
  <c r="G16"/>
  <c r="I16" s="1"/>
  <c r="L16" s="1"/>
  <c r="G15"/>
  <c r="G14"/>
  <c r="I14" s="1"/>
  <c r="G13"/>
  <c r="I13" s="1"/>
  <c r="G12"/>
  <c r="I12" s="1"/>
  <c r="L12" s="1"/>
  <c r="G11"/>
  <c r="G10"/>
  <c r="G9"/>
  <c r="I9" s="1"/>
  <c r="L9" s="1"/>
  <c r="G8"/>
  <c r="G7"/>
  <c r="G6"/>
  <c r="I6" s="1"/>
  <c r="G5"/>
  <c r="I5" s="1"/>
  <c r="L5" s="1"/>
  <c r="G4"/>
  <c r="G3"/>
  <c r="I3" s="1"/>
  <c r="L3" s="1"/>
  <c r="G54" i="3"/>
  <c r="F54"/>
  <c r="F53"/>
  <c r="G53" s="1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F38"/>
  <c r="G38" s="1"/>
  <c r="G37"/>
  <c r="F37"/>
  <c r="G36"/>
  <c r="F36"/>
  <c r="G35"/>
  <c r="F35"/>
  <c r="G34"/>
  <c r="F34"/>
  <c r="G33"/>
  <c r="F33"/>
  <c r="G32"/>
  <c r="F32"/>
  <c r="G31"/>
  <c r="F31"/>
  <c r="G30"/>
  <c r="F30"/>
  <c r="F29"/>
  <c r="G29" s="1"/>
  <c r="G28"/>
  <c r="F28"/>
  <c r="G27"/>
  <c r="F27"/>
  <c r="G26"/>
  <c r="F26"/>
  <c r="G25"/>
  <c r="F25"/>
  <c r="F24"/>
  <c r="G24" s="1"/>
  <c r="G23"/>
  <c r="F23"/>
  <c r="F22"/>
  <c r="G22" s="1"/>
  <c r="G21"/>
  <c r="F21"/>
  <c r="G20"/>
  <c r="F20"/>
  <c r="F19"/>
  <c r="G19" s="1"/>
  <c r="G18"/>
  <c r="F18"/>
  <c r="F17"/>
  <c r="G17" s="1"/>
  <c r="G16"/>
  <c r="F16"/>
  <c r="F15"/>
  <c r="G15" s="1"/>
  <c r="G14"/>
  <c r="F14"/>
  <c r="F13"/>
  <c r="G13" s="1"/>
  <c r="G12"/>
  <c r="F12"/>
  <c r="F11"/>
  <c r="G11" s="1"/>
  <c r="G10"/>
  <c r="F10"/>
  <c r="G9"/>
  <c r="F9"/>
  <c r="G8"/>
  <c r="F8"/>
  <c r="F7"/>
  <c r="G7" s="1"/>
  <c r="G6"/>
  <c r="F6"/>
  <c r="F5"/>
  <c r="G5" s="1"/>
  <c r="F4"/>
  <c r="G4" s="1"/>
  <c r="F3"/>
  <c r="G3" s="1"/>
  <c r="L54" i="2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M39"/>
  <c r="L39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G57" i="1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L19" i="4" l="1"/>
  <c r="L8"/>
  <c r="L24"/>
  <c r="I17"/>
  <c r="L17" s="1"/>
  <c r="I19"/>
  <c r="L4"/>
  <c r="L7"/>
  <c r="L13"/>
  <c r="L20"/>
  <c r="L23"/>
  <c r="L29"/>
  <c r="I26"/>
  <c r="L26" s="1"/>
  <c r="I10"/>
  <c r="L10" s="1"/>
  <c r="L15"/>
  <c r="L18"/>
  <c r="L6"/>
  <c r="L22"/>
  <c r="L11"/>
  <c r="L14"/>
  <c r="L27"/>
  <c r="M39"/>
  <c r="M43"/>
  <c r="M55"/>
  <c r="M32"/>
  <c r="M48"/>
  <c r="M31"/>
  <c r="M35"/>
  <c r="M41"/>
  <c r="M47"/>
  <c r="M51"/>
  <c r="G29" i="1" l="1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H7" l="1"/>
  <c r="H11"/>
  <c r="H6"/>
  <c r="H10"/>
  <c r="H22"/>
  <c r="H5"/>
  <c r="H9"/>
  <c r="H17"/>
  <c r="H21"/>
  <c r="H25"/>
  <c r="H4"/>
  <c r="H8"/>
  <c r="H12"/>
  <c r="H16"/>
  <c r="H20"/>
  <c r="H24"/>
  <c r="H28"/>
  <c r="H19"/>
  <c r="H23"/>
  <c r="H27"/>
  <c r="H26"/>
  <c r="H3"/>
  <c r="H41"/>
  <c r="H45"/>
  <c r="H37"/>
  <c r="H33"/>
  <c r="H49"/>
  <c r="H53"/>
  <c r="H57"/>
  <c r="H35"/>
  <c r="H51"/>
  <c r="H52"/>
  <c r="H46"/>
  <c r="H56"/>
  <c r="H47"/>
  <c r="H44"/>
  <c r="H42"/>
  <c r="H48"/>
  <c r="H43"/>
  <c r="H36"/>
  <c r="H38"/>
  <c r="H54"/>
  <c r="H40"/>
  <c r="H39"/>
  <c r="H55"/>
  <c r="H34"/>
  <c r="H50"/>
  <c r="H15"/>
  <c r="H14"/>
  <c r="H18"/>
  <c r="H13"/>
  <c r="H29"/>
</calcChain>
</file>

<file path=xl/sharedStrings.xml><?xml version="1.0" encoding="utf-8"?>
<sst xmlns="http://schemas.openxmlformats.org/spreadsheetml/2006/main" count="602" uniqueCount="378">
  <si>
    <t>序号</t>
    <phoneticPr fontId="1" type="noConversion"/>
  </si>
  <si>
    <t>学号</t>
  </si>
  <si>
    <t>姓名</t>
  </si>
  <si>
    <t>德育成绩</t>
  </si>
  <si>
    <t>智育成绩</t>
  </si>
  <si>
    <t>体育成绩</t>
  </si>
  <si>
    <t>综合测评成绩</t>
  </si>
  <si>
    <t>必修课优良率</t>
    <phoneticPr fontId="1" type="noConversion"/>
  </si>
  <si>
    <t>纪律处分</t>
    <phoneticPr fontId="1" type="noConversion"/>
  </si>
  <si>
    <t>不及格门数</t>
    <phoneticPr fontId="1" type="noConversion"/>
  </si>
  <si>
    <t>阿依古丽·库尔班</t>
  </si>
  <si>
    <t>无</t>
    <phoneticPr fontId="1" type="noConversion"/>
  </si>
  <si>
    <t>曹馨月</t>
  </si>
  <si>
    <t>曹学敏</t>
  </si>
  <si>
    <t>国依依</t>
  </si>
  <si>
    <t>韩竞一</t>
  </si>
  <si>
    <t>何明宣</t>
  </si>
  <si>
    <t>何艺源</t>
  </si>
  <si>
    <t>胡馨月</t>
  </si>
  <si>
    <t>李凤至</t>
  </si>
  <si>
    <t>梁娜</t>
  </si>
  <si>
    <t>马惠</t>
  </si>
  <si>
    <t>秦敬书</t>
  </si>
  <si>
    <t>王亦璇</t>
  </si>
  <si>
    <t>王越</t>
  </si>
  <si>
    <t>项晓苹</t>
  </si>
  <si>
    <t>徐顺莉</t>
  </si>
  <si>
    <t>鄢泽宇</t>
  </si>
  <si>
    <t>詹闽</t>
  </si>
  <si>
    <t>张晓文</t>
  </si>
  <si>
    <t>郑一梅</t>
  </si>
  <si>
    <t>兰毛毛</t>
  </si>
  <si>
    <t>刘毅</t>
  </si>
  <si>
    <t>谭海革</t>
  </si>
  <si>
    <t>王秋富</t>
  </si>
  <si>
    <t>王少卿</t>
  </si>
  <si>
    <t>夏鹏宇</t>
  </si>
  <si>
    <t>熊林海</t>
  </si>
  <si>
    <t>阿依克丽木·吐来吾</t>
  </si>
  <si>
    <t>无</t>
    <phoneticPr fontId="10" type="noConversion"/>
  </si>
  <si>
    <t>曾静文</t>
  </si>
  <si>
    <t>邓会允</t>
  </si>
  <si>
    <t>丁琪</t>
  </si>
  <si>
    <t>丁依然</t>
  </si>
  <si>
    <t>范一铭</t>
  </si>
  <si>
    <t>冯娇</t>
  </si>
  <si>
    <t>韩嘉宝</t>
  </si>
  <si>
    <t>姜天扬</t>
  </si>
  <si>
    <t>姜怡然</t>
  </si>
  <si>
    <t>李卓优</t>
  </si>
  <si>
    <t>刘萌萌</t>
  </si>
  <si>
    <t>马蕊</t>
  </si>
  <si>
    <t>齐雪儿</t>
  </si>
  <si>
    <t>田螺</t>
  </si>
  <si>
    <t>王湜湿</t>
  </si>
  <si>
    <t>卫盈君</t>
  </si>
  <si>
    <t>吴艳楠</t>
  </si>
  <si>
    <t>张思琪</t>
  </si>
  <si>
    <t>张钰嘉</t>
  </si>
  <si>
    <t>贺祥</t>
  </si>
  <si>
    <t>梁官鹏</t>
  </si>
  <si>
    <t>卢泽铭</t>
  </si>
  <si>
    <t>沈苏明</t>
  </si>
  <si>
    <t>张海军</t>
  </si>
  <si>
    <t>外国语学院2013级2013-2014学年度综合测评汇总</t>
    <phoneticPr fontId="1" type="noConversion"/>
  </si>
  <si>
    <t>德育互评</t>
  </si>
  <si>
    <t>校级社团加分</t>
  </si>
  <si>
    <t>院会加分</t>
  </si>
  <si>
    <t>班干</t>
  </si>
  <si>
    <t>志愿者</t>
  </si>
  <si>
    <t>比赛</t>
    <phoneticPr fontId="1" type="noConversion"/>
  </si>
  <si>
    <t>迟到</t>
    <phoneticPr fontId="1" type="noConversion"/>
  </si>
  <si>
    <t>总加分</t>
  </si>
  <si>
    <t>德育总分</t>
  </si>
  <si>
    <t>0.2*德育成绩</t>
    <phoneticPr fontId="1" type="noConversion"/>
  </si>
  <si>
    <t>旷课-1</t>
    <phoneticPr fontId="1" type="noConversion"/>
  </si>
  <si>
    <t>丁依然</t>
    <phoneticPr fontId="10" type="noConversion"/>
  </si>
  <si>
    <t>院学生会+0</t>
    <phoneticPr fontId="10" type="noConversion"/>
  </si>
  <si>
    <t>寝室长+0.6</t>
    <phoneticPr fontId="10" type="noConversion"/>
  </si>
  <si>
    <t>2014.8暑期支教一个月+2</t>
    <phoneticPr fontId="10" type="noConversion"/>
  </si>
  <si>
    <t>迎新晚会+0.5</t>
    <phoneticPr fontId="10" type="noConversion"/>
  </si>
  <si>
    <t>晚会、活动</t>
    <phoneticPr fontId="10" type="noConversion"/>
  </si>
  <si>
    <t>外国语学院2014级2013-2014学年度德育汇总</t>
    <phoneticPr fontId="1" type="noConversion"/>
  </si>
  <si>
    <t>校学生会+3.6
模拟联合国+0</t>
    <phoneticPr fontId="10" type="noConversion"/>
  </si>
  <si>
    <t>加分项</t>
  </si>
  <si>
    <t>智育总分</t>
  </si>
  <si>
    <t>0.7*智育成绩</t>
    <phoneticPr fontId="1" type="noConversion"/>
  </si>
  <si>
    <t>外国语学院2014级2013-2014学年度智育汇总</t>
    <phoneticPr fontId="1" type="noConversion"/>
  </si>
  <si>
    <t>新生杯英语演讲比赛三等奖+2</t>
    <phoneticPr fontId="1" type="noConversion"/>
  </si>
  <si>
    <t>新生演讲比赛优胜奖+1</t>
    <phoneticPr fontId="1" type="noConversion"/>
  </si>
  <si>
    <t>新生英语演讲比赛优秀奖+1</t>
    <phoneticPr fontId="1" type="noConversion"/>
  </si>
  <si>
    <t>新生杯英语演讲比赛优秀奖+1</t>
    <phoneticPr fontId="1" type="noConversion"/>
  </si>
  <si>
    <t>新生杯英语演讲比赛三等奖+2</t>
    <phoneticPr fontId="1" type="noConversion"/>
  </si>
  <si>
    <t>阿依克丽木·吐来吾</t>
    <phoneticPr fontId="10" type="noConversion"/>
  </si>
  <si>
    <t>曾静文</t>
    <phoneticPr fontId="10" type="noConversion"/>
  </si>
  <si>
    <t>邓会允</t>
    <phoneticPr fontId="10" type="noConversion"/>
  </si>
  <si>
    <t>丁琪</t>
    <phoneticPr fontId="10" type="noConversion"/>
  </si>
  <si>
    <t>丁依然</t>
    <phoneticPr fontId="10" type="noConversion"/>
  </si>
  <si>
    <t>范一铭</t>
    <phoneticPr fontId="10" type="noConversion"/>
  </si>
  <si>
    <t>冯娇</t>
    <phoneticPr fontId="10" type="noConversion"/>
  </si>
  <si>
    <t>韩嘉宝</t>
    <phoneticPr fontId="10" type="noConversion"/>
  </si>
  <si>
    <t>姜天扬</t>
    <phoneticPr fontId="10" type="noConversion"/>
  </si>
  <si>
    <t>姜怡然</t>
    <phoneticPr fontId="10" type="noConversion"/>
  </si>
  <si>
    <t>李卓优</t>
    <phoneticPr fontId="10" type="noConversion"/>
  </si>
  <si>
    <t>刘萌萌</t>
    <phoneticPr fontId="10" type="noConversion"/>
  </si>
  <si>
    <t>马蕊</t>
    <phoneticPr fontId="10" type="noConversion"/>
  </si>
  <si>
    <t>齐雪儿</t>
    <phoneticPr fontId="10" type="noConversion"/>
  </si>
  <si>
    <t>新生演讲比赛校级三等奖+2</t>
    <phoneticPr fontId="10" type="noConversion"/>
  </si>
  <si>
    <t>田螺</t>
    <phoneticPr fontId="10" type="noConversion"/>
  </si>
  <si>
    <t>王湜湿</t>
    <phoneticPr fontId="10" type="noConversion"/>
  </si>
  <si>
    <t>卫盈君</t>
    <phoneticPr fontId="10" type="noConversion"/>
  </si>
  <si>
    <t>吴艳楠</t>
    <phoneticPr fontId="10" type="noConversion"/>
  </si>
  <si>
    <t>张思琪</t>
    <phoneticPr fontId="10" type="noConversion"/>
  </si>
  <si>
    <t>张钰嘉</t>
    <phoneticPr fontId="10" type="noConversion"/>
  </si>
  <si>
    <t>贺祥</t>
    <phoneticPr fontId="10" type="noConversion"/>
  </si>
  <si>
    <t>梁官鹏</t>
    <phoneticPr fontId="10" type="noConversion"/>
  </si>
  <si>
    <t>卢泽铭</t>
    <phoneticPr fontId="10" type="noConversion"/>
  </si>
  <si>
    <t>沈苏明</t>
    <phoneticPr fontId="10" type="noConversion"/>
  </si>
  <si>
    <t>张海军</t>
    <phoneticPr fontId="10" type="noConversion"/>
  </si>
  <si>
    <r>
      <rPr>
        <sz val="11"/>
        <color theme="1"/>
        <rFont val="宋体"/>
        <family val="2"/>
        <charset val="134"/>
        <scheme val="minor"/>
      </rPr>
      <t>新生英语演讲比赛校级三等奖</t>
    </r>
    <r>
      <rPr>
        <sz val="11"/>
        <color theme="1"/>
        <rFont val="宋体  "/>
        <family val="2"/>
      </rPr>
      <t>+2</t>
    </r>
    <phoneticPr fontId="10" type="noConversion"/>
  </si>
  <si>
    <t>校学生会+0.72
广播台+0
大学生记者团+0</t>
    <phoneticPr fontId="10" type="noConversion"/>
  </si>
  <si>
    <t>院学生会+4</t>
    <phoneticPr fontId="10" type="noConversion"/>
  </si>
  <si>
    <t>迎新晚会+0.5
非洲讲坛+0.5
心理健康讲座+0.5
生理卫生讲座+0.5</t>
    <phoneticPr fontId="10" type="noConversion"/>
  </si>
  <si>
    <t>国防知识竞赛三等奖+4</t>
    <phoneticPr fontId="10" type="noConversion"/>
  </si>
  <si>
    <t>院学生会+4
院青协+0.8</t>
    <phoneticPr fontId="10" type="noConversion"/>
  </si>
  <si>
    <t>汉语角活动+0.2
温暖“衣”冬活动+0.2
欢乐杂志送书活动+0.2</t>
    <phoneticPr fontId="10" type="noConversion"/>
  </si>
  <si>
    <t>非洲讲坛+0.5
生理卫生讲座+0.5
迎新晚会+0.5</t>
    <phoneticPr fontId="10" type="noConversion"/>
  </si>
  <si>
    <t>广播台+0.72
大学生记者团+0</t>
    <phoneticPr fontId="10" type="noConversion"/>
  </si>
  <si>
    <t>院学生会+4</t>
    <phoneticPr fontId="10" type="noConversion"/>
  </si>
  <si>
    <t>温暖“衣”冬活动+0.2</t>
    <phoneticPr fontId="10" type="noConversion"/>
  </si>
  <si>
    <t>生理卫生讲座+0.5
迎新晚会+0.5</t>
    <phoneticPr fontId="10" type="noConversion"/>
  </si>
  <si>
    <t>国防知识竞赛三等奖+4</t>
    <phoneticPr fontId="10" type="noConversion"/>
  </si>
  <si>
    <t>大学生艺术团+4
广播台+0</t>
    <phoneticPr fontId="10" type="noConversion"/>
  </si>
  <si>
    <t>院学生会+0.6</t>
    <phoneticPr fontId="10" type="noConversion"/>
  </si>
  <si>
    <t>温暖“衣”冬活动+0.2</t>
    <phoneticPr fontId="10" type="noConversion"/>
  </si>
  <si>
    <t>第26届地球日演讲一等奖+8
社会主义核心价值体系演讲2等奖+4</t>
    <phoneticPr fontId="10" type="noConversion"/>
  </si>
  <si>
    <t xml:space="preserve">迎新晚会+0.5
非洲讲坛+0.5
生理卫生讲座+0.5
大学生恋爱讲座+0.5
</t>
    <phoneticPr fontId="10" type="noConversion"/>
  </si>
  <si>
    <t>院学生会+4
院青协+0.8</t>
    <phoneticPr fontId="10" type="noConversion"/>
  </si>
  <si>
    <t>温暖“衣”冬活动+0.2
汉语角活动+0.2</t>
    <phoneticPr fontId="10" type="noConversion"/>
  </si>
  <si>
    <t>迎新晚会0.5
非洲讲坛+0.5
大学生恋爱观讲座+0.5
心理健康讲座+0.5</t>
    <phoneticPr fontId="10" type="noConversion"/>
  </si>
  <si>
    <t>校学生会+0
大学生记者团+0</t>
    <phoneticPr fontId="10" type="noConversion"/>
  </si>
  <si>
    <t>院学生会+0.8</t>
    <phoneticPr fontId="10" type="noConversion"/>
  </si>
  <si>
    <t>学习委员+4</t>
    <phoneticPr fontId="10" type="noConversion"/>
  </si>
  <si>
    <t>迎新晚会+0.5
校庆+0.5
保卫科安全讲座+0.5
大学生讲堂+0.5</t>
    <phoneticPr fontId="10" type="noConversion"/>
  </si>
  <si>
    <t>大学生艺术团+0.8</t>
    <phoneticPr fontId="10" type="noConversion"/>
  </si>
  <si>
    <t>院学生会+4</t>
    <phoneticPr fontId="10" type="noConversion"/>
  </si>
  <si>
    <t>生活委员+0</t>
    <phoneticPr fontId="10" type="noConversion"/>
  </si>
  <si>
    <t>温暖“衣”冬活动+0.2</t>
    <phoneticPr fontId="10" type="noConversion"/>
  </si>
  <si>
    <t>爱与健康公益讲座+0.5
西班牙语讲座+0.5
国防大学心理讲座+0.5
迎新晚会+0.5</t>
    <phoneticPr fontId="10" type="noConversion"/>
  </si>
  <si>
    <t>院学生会+4
院青协+0.8</t>
    <phoneticPr fontId="10" type="noConversion"/>
  </si>
  <si>
    <t>温暖“衣”冬活动+0.2
汉语角活动0.2</t>
    <phoneticPr fontId="10" type="noConversion"/>
  </si>
  <si>
    <t>非洲讲坛+0.5
迎新晚会+0.5
大学生心理讲座+0.5
生理卫生讲座+0.5</t>
    <phoneticPr fontId="10" type="noConversion"/>
  </si>
  <si>
    <t>大学生记者团+0</t>
    <phoneticPr fontId="10" type="noConversion"/>
  </si>
  <si>
    <t>团支部书记+6、
寝室长+0.6</t>
    <phoneticPr fontId="10" type="noConversion"/>
  </si>
  <si>
    <t>温暖“衣”冬活动+0.2
第二届莽山徒步行走大会志愿者0.2</t>
    <phoneticPr fontId="10" type="noConversion"/>
  </si>
  <si>
    <t>国旗仪仗队+0
校学生会+0.72</t>
    <phoneticPr fontId="10" type="noConversion"/>
  </si>
  <si>
    <t>院学生会+4
院青协+0</t>
    <phoneticPr fontId="10" type="noConversion"/>
  </si>
  <si>
    <t>温暖“衣”冬活动+0.2
汉语角活动+1.2
八瓣格桑花+0.2
校庆志愿者+0.2</t>
    <phoneticPr fontId="10" type="noConversion"/>
  </si>
  <si>
    <t>企奖+0.5
迎新晚会+0.5
非洲讲坛+0.5
心理健康讲座+0.5</t>
    <phoneticPr fontId="10" type="noConversion"/>
  </si>
  <si>
    <t>模拟联合国+0.4</t>
    <phoneticPr fontId="10" type="noConversion"/>
  </si>
  <si>
    <t>院学生会+4
院青协+0</t>
    <phoneticPr fontId="10" type="noConversion"/>
  </si>
  <si>
    <t>善行100+0.2
校庆志愿者+0.2
汉语角+0.2</t>
    <phoneticPr fontId="10" type="noConversion"/>
  </si>
  <si>
    <t>非洲讲坛+0.5
心理健康讲座+0.5
迎新晚会+0.5</t>
    <phoneticPr fontId="10" type="noConversion"/>
  </si>
  <si>
    <t>大学生记者团+0</t>
    <phoneticPr fontId="10" type="noConversion"/>
  </si>
  <si>
    <t>院学生会+0.6</t>
    <phoneticPr fontId="10" type="noConversion"/>
  </si>
  <si>
    <t>组织委员+4</t>
    <phoneticPr fontId="10" type="noConversion"/>
  </si>
  <si>
    <t>温暖“衣”冬活动+0.2
关爱自闭症儿童+0.4
第二届莽山徒步行走大会志愿者+0.2
模拟联合国志愿者+0.2</t>
    <phoneticPr fontId="10" type="noConversion"/>
  </si>
  <si>
    <t>迎新晚会+0.5
非洲讲坛+0.5
人生规划讲座+0.5
大学生恋爱观讲座+0.5</t>
    <phoneticPr fontId="10" type="noConversion"/>
  </si>
  <si>
    <t>院学生会+3</t>
    <phoneticPr fontId="10" type="noConversion"/>
  </si>
  <si>
    <t>温暖“衣”冬活动
汉语角活动
第二届莽山徒步行走大赛志愿者
校庆志愿者+2</t>
    <phoneticPr fontId="10" type="noConversion"/>
  </si>
  <si>
    <t>迎新晚会+0.5</t>
    <phoneticPr fontId="10" type="noConversion"/>
  </si>
  <si>
    <t>大学生艺术团+0</t>
    <phoneticPr fontId="10" type="noConversion"/>
  </si>
  <si>
    <t>院学生会+0.8</t>
    <phoneticPr fontId="10" type="noConversion"/>
  </si>
  <si>
    <t>文艺委员+4</t>
    <phoneticPr fontId="10" type="noConversion"/>
  </si>
  <si>
    <t>CBA志愿者(观众引导)
温暖衣冬
阿拉善环保嘉年华志愿+2</t>
    <phoneticPr fontId="10" type="noConversion"/>
  </si>
  <si>
    <t>迎新晚会+0.5
校庆+0.5
艺术专场+0.5
企奖+0.5</t>
    <phoneticPr fontId="10" type="noConversion"/>
  </si>
  <si>
    <t>院学生会+4
院青协+0</t>
    <phoneticPr fontId="10" type="noConversion"/>
  </si>
  <si>
    <t>宣传委员+0.8
寝室长+0</t>
    <phoneticPr fontId="10" type="noConversion"/>
  </si>
  <si>
    <t>温暖“衣”冬活动
汉语角活动
关爱自闭症儿童
校庆志愿者+2</t>
    <phoneticPr fontId="10" type="noConversion"/>
  </si>
  <si>
    <t>迎新晚会+0.5
人生规划讲座+05
周易国学讲座+0.5
非洲讲坛+0.5</t>
    <phoneticPr fontId="10" type="noConversion"/>
  </si>
  <si>
    <t>广播台+0</t>
    <phoneticPr fontId="10" type="noConversion"/>
  </si>
  <si>
    <t>院学生会+0.6
院青协+4</t>
    <phoneticPr fontId="10" type="noConversion"/>
  </si>
  <si>
    <t>汉语角活动
欢乐杂志送书活动
农业嘉年华志愿者+2</t>
    <phoneticPr fontId="10" type="noConversion"/>
  </si>
  <si>
    <t>周易国学讲座+0.5、
情绪处理心理讲座+0.5
迎新晚会+0.5
成功心理学讲座+0.5</t>
    <phoneticPr fontId="10" type="noConversion"/>
  </si>
  <si>
    <t>院学生会+0.6
院青协+4</t>
    <phoneticPr fontId="10" type="noConversion"/>
  </si>
  <si>
    <t>寝室长+0</t>
    <phoneticPr fontId="10" type="noConversion"/>
  </si>
  <si>
    <t>温暖“衣”冬活动+0.2
第三届亚洲陶笛艺术节三天+0.6
第二届首都高校徒步大赛+0.2
关爱自闭症儿童+0.4</t>
    <phoneticPr fontId="10" type="noConversion"/>
  </si>
  <si>
    <t>迎新晚会+0.5
非洲讲坛+0.5
生理卫生讲座+0.5
周易国学讲座+05</t>
    <phoneticPr fontId="10" type="noConversion"/>
  </si>
  <si>
    <t>院学生会+4
院青协+0</t>
    <phoneticPr fontId="10" type="noConversion"/>
  </si>
  <si>
    <t>心理委员+0.8</t>
    <phoneticPr fontId="10" type="noConversion"/>
  </si>
  <si>
    <t>温暖“衣”冬活动+0.2
汉语角活动+0.2
关爱自闭症儿童+0.2
校庆志愿者0.2
爱心包裹+0.2</t>
    <phoneticPr fontId="10" type="noConversion"/>
  </si>
  <si>
    <t>非洲讲坛+0.5
迎新晚会+0.5
心理健康讲座+0.5</t>
    <phoneticPr fontId="10" type="noConversion"/>
  </si>
  <si>
    <t>国防知识竞赛三等奖+4</t>
    <phoneticPr fontId="10" type="noConversion"/>
  </si>
  <si>
    <t>院学生会+4</t>
    <phoneticPr fontId="10" type="noConversion"/>
  </si>
  <si>
    <t>温暖“衣”冬活动
农业嘉年华志愿者+2</t>
    <phoneticPr fontId="10" type="noConversion"/>
  </si>
  <si>
    <t>迎新晚会+0.5</t>
    <phoneticPr fontId="10" type="noConversion"/>
  </si>
  <si>
    <t>院学生会+0
院青协+0.8</t>
    <phoneticPr fontId="10" type="noConversion"/>
  </si>
  <si>
    <t>信息委员+4</t>
    <phoneticPr fontId="10" type="noConversion"/>
  </si>
  <si>
    <t>温暖“衣”冬活动+0.2
汉语角活动+0.4
校庆志愿者+0.2
欢乐杂志送书活动+0.2</t>
    <phoneticPr fontId="10" type="noConversion"/>
  </si>
  <si>
    <t>迎新晚会+0.5
校庆+0.5</t>
    <phoneticPr fontId="10" type="noConversion"/>
  </si>
  <si>
    <t>院学生会+4
院青协+0.8</t>
    <phoneticPr fontId="10" type="noConversion"/>
  </si>
  <si>
    <t>寝室长+0</t>
    <phoneticPr fontId="10" type="noConversion"/>
  </si>
  <si>
    <t>温暖“衣”冬活动
农业嘉年华志愿者
昌盛园小学支教
汉语角活动
首都高校铁人三项比赛志愿者+2</t>
    <phoneticPr fontId="10" type="noConversion"/>
  </si>
  <si>
    <t>非洲讲坛+0.5、
人生规划讲座+0.5
心理健康讲座+0.5、
迎新晚会+0.5</t>
    <phoneticPr fontId="10" type="noConversion"/>
  </si>
  <si>
    <t>大学生艺术团+0</t>
    <phoneticPr fontId="10" type="noConversion"/>
  </si>
  <si>
    <t>院青协+0.8</t>
    <phoneticPr fontId="10" type="noConversion"/>
  </si>
  <si>
    <t>班长+6</t>
    <phoneticPr fontId="10" type="noConversion"/>
  </si>
  <si>
    <t>第二届北京农业嘉年华、
温暖“衣”冬活动、
汉语角活动
善行一百、
欢喜杂志送书活动+2</t>
    <phoneticPr fontId="10" type="noConversion"/>
  </si>
  <si>
    <t>迎新晚会+0.5，
校庆，
艺术专场，
企奖，
青年艺术节+1.5</t>
    <phoneticPr fontId="10" type="noConversion"/>
  </si>
  <si>
    <t>廉政作品校级一等奖+5</t>
    <phoneticPr fontId="10" type="noConversion"/>
  </si>
  <si>
    <t>院学生会+4</t>
    <phoneticPr fontId="10" type="noConversion"/>
  </si>
  <si>
    <t>体育委员+0.8</t>
    <phoneticPr fontId="10" type="noConversion"/>
  </si>
  <si>
    <t>昌盛园小学支教+0.2、
温暖衣冬+0.2</t>
    <phoneticPr fontId="10" type="noConversion"/>
  </si>
  <si>
    <t>保护地球日讲座+0.5
迎新晚会+0.5</t>
    <phoneticPr fontId="10" type="noConversion"/>
  </si>
  <si>
    <t>模拟联合国+0.2</t>
    <phoneticPr fontId="10" type="noConversion"/>
  </si>
  <si>
    <t>院学生会+2</t>
    <phoneticPr fontId="10" type="noConversion"/>
  </si>
  <si>
    <t>迎新晚会+0.5</t>
    <phoneticPr fontId="10" type="noConversion"/>
  </si>
  <si>
    <t>院学生会+3</t>
    <phoneticPr fontId="10" type="noConversion"/>
  </si>
  <si>
    <t>温暖衣冬+0.2</t>
    <phoneticPr fontId="10" type="noConversion"/>
  </si>
  <si>
    <t>迎新晚会+0.5
校庆+0.5
企奖+0.5</t>
    <phoneticPr fontId="10" type="noConversion"/>
  </si>
  <si>
    <t>蟒山大学生徒步大会志愿活动+0.2
汉语角+0.2</t>
    <phoneticPr fontId="10" type="noConversion"/>
  </si>
  <si>
    <t xml:space="preserve">石油大学国际文化节+0.5
迎新晚会+0.5  
驻非洲大使讲座+0.5  
石工讲座+0.5
</t>
    <phoneticPr fontId="10" type="noConversion"/>
  </si>
  <si>
    <t>外国语学院学生会学习部+4；
外国语学院学生会青协外事部+3*0.2=0.6</t>
    <phoneticPr fontId="10" type="noConversion"/>
  </si>
  <si>
    <t>关爱自闭症儿童志愿活动+0.2
蟒山大学生徒步大会志愿活动+0.2
温暖一冬志愿活动+0.4</t>
    <phoneticPr fontId="10" type="noConversion"/>
  </si>
  <si>
    <t>迎新晚会+0.5  
驻非洲大使讲座+0.5  
石工讲座+0.5</t>
    <phoneticPr fontId="10" type="noConversion"/>
  </si>
  <si>
    <t>院青协办公室+3*0.2=0.6；
院学生会学习部+4</t>
    <phoneticPr fontId="10" type="noConversion"/>
  </si>
  <si>
    <t>关爱自闭症儿童项目（累计时长10小时）
第二届北京农业嘉年华（累计时长70小时）
温暖衣冬+2</t>
    <phoneticPr fontId="10" type="noConversion"/>
  </si>
  <si>
    <t>校艺术团+4</t>
    <phoneticPr fontId="10" type="noConversion"/>
  </si>
  <si>
    <t>外国语学院青年志愿者协会项目部+4*0.2=0.8；
外国语学院学生会学习部+0</t>
    <phoneticPr fontId="10" type="noConversion"/>
  </si>
  <si>
    <t>关爱自闭症儿童志愿活动+0.4
蟒山徒步运动大会志愿者+0.2
温暖送冬衣志愿活动+0.4</t>
    <phoneticPr fontId="10" type="noConversion"/>
  </si>
  <si>
    <t>校艺术团+4
校记者+4*0.2=0.8</t>
    <phoneticPr fontId="10" type="noConversion"/>
  </si>
  <si>
    <t>外国语学院青协外事部部委+0</t>
    <phoneticPr fontId="10" type="noConversion"/>
  </si>
  <si>
    <t>2013年作为志愿者参与第一届汉语角+0.2
2013年10月2日留校成为校庆志愿者+0.6
2013年寒假参与“温暖衣冬”志愿者活动+0.4</t>
    <phoneticPr fontId="10" type="noConversion"/>
  </si>
  <si>
    <t xml:space="preserve">迎新晚会+0.5  
驻非洲大使讲座+0.5  
石工讲座+0.5
</t>
    <phoneticPr fontId="10" type="noConversion"/>
  </si>
  <si>
    <t>外国语学院学生会学习部
外国语学院学生会办公室
外国语学院青年志愿者协会外事部+4*0.2=0.8</t>
    <phoneticPr fontId="10" type="noConversion"/>
  </si>
  <si>
    <t xml:space="preserve">信息委员兼纪律委员+4  </t>
    <phoneticPr fontId="10" type="noConversion"/>
  </si>
  <si>
    <t>野生动物保护宣传+0.2
到太阳村献爱心+0.2
汉语角+0.2</t>
    <phoneticPr fontId="10" type="noConversion"/>
  </si>
  <si>
    <t>国防教育网络知识竞赛三等奖+4</t>
    <phoneticPr fontId="10" type="noConversion"/>
  </si>
  <si>
    <t>校学生会女生部+0</t>
    <phoneticPr fontId="10" type="noConversion"/>
  </si>
  <si>
    <t>院学生会生活部+4*0.2=0.8
院青协办公室+0</t>
    <phoneticPr fontId="10" type="noConversion"/>
  </si>
  <si>
    <t>生活委员+4</t>
    <phoneticPr fontId="10" type="noConversion"/>
  </si>
  <si>
    <t>信管组织的昌平一中支教活动
国际美食文化节的志愿者活动
太阳村的捐书活动
组织班级成员捐献军训服装
校青协组织的第二届北京农业嘉年华的志愿者活动
本院组织的汉语角活动
第三届首都高校暨第二届全国高校铁人三项的志愿者活 +2</t>
    <phoneticPr fontId="10" type="noConversion"/>
  </si>
  <si>
    <t xml:space="preserve">
迎新晚会+0.5  
驻非洲大使讲座+0.5  
石工讲座+0.5</t>
    <phoneticPr fontId="10" type="noConversion"/>
  </si>
  <si>
    <t>记者团+4</t>
    <phoneticPr fontId="10" type="noConversion"/>
  </si>
  <si>
    <t xml:space="preserve">院学生会体育部+4*0.2=0.8
院青协外联部部委+0
</t>
    <phoneticPr fontId="10" type="noConversion"/>
  </si>
  <si>
    <t>六十周年校庆志愿者+0.6
太阳村农场志愿者+0.2
铁人三项比赛志愿者+0.2
温暖衣冬志愿者活动+0.4</t>
    <phoneticPr fontId="10" type="noConversion"/>
  </si>
  <si>
    <t>企业奖学金颁奖典礼演出+0.5
迎新晚会+0.5  
驻非洲大使讲座+0.5  
石工讲座+0.5</t>
    <phoneticPr fontId="10" type="noConversion"/>
  </si>
  <si>
    <t>2013年国防教育网络知识竞赛高校组三等奖+4</t>
    <phoneticPr fontId="10" type="noConversion"/>
  </si>
  <si>
    <t>外国语学院学生会办公室+4
外国语学院青年志愿者协会项目部+4*0.2=0.8</t>
    <phoneticPr fontId="10" type="noConversion"/>
  </si>
  <si>
    <t>首都大学生铁人三项赛的志愿者活动+0.2
志愿者文化周活动
第二届北京农业嘉年华志愿者活动10h×8天
欢喜杂志向图书馆、社区赠书的志愿者活动  +2</t>
    <phoneticPr fontId="10" type="noConversion"/>
  </si>
  <si>
    <t>外国语学院学生会宣传部+0
外院青协项目部+4*0.2=0.8</t>
    <phoneticPr fontId="10" type="noConversion"/>
  </si>
  <si>
    <t>宣传委员+4</t>
    <phoneticPr fontId="10" type="noConversion"/>
  </si>
  <si>
    <t xml:space="preserve">关爱自闭症儿童活动
农业嘉年华志愿者活动
“欢喜杂志”捐书活动 +2
</t>
    <phoneticPr fontId="10" type="noConversion"/>
  </si>
  <si>
    <t>外国语学院青年志愿者协会+3</t>
    <phoneticPr fontId="10" type="noConversion"/>
  </si>
  <si>
    <t>国际文化节志愿者
留学生运动会志愿者+0.4</t>
    <phoneticPr fontId="10" type="noConversion"/>
  </si>
  <si>
    <t>模联+1*0.2=0.2</t>
    <phoneticPr fontId="10" type="noConversion"/>
  </si>
  <si>
    <t>宿舍长+3</t>
    <phoneticPr fontId="10" type="noConversion"/>
  </si>
  <si>
    <t>校庆志愿者+0.6
温暖衣冬活动+0.4</t>
    <phoneticPr fontId="10" type="noConversion"/>
  </si>
  <si>
    <t>院青协外事部+1</t>
    <phoneticPr fontId="10" type="noConversion"/>
  </si>
  <si>
    <t>校庆志愿者+0.6
温暖送冬衣活动+0.4
志愿支教+0.2</t>
    <phoneticPr fontId="10" type="noConversion"/>
  </si>
  <si>
    <t>校学生会文艺部委+4</t>
    <phoneticPr fontId="10" type="noConversion"/>
  </si>
  <si>
    <t>文艺委员+4*0.2=0.8</t>
    <phoneticPr fontId="10" type="noConversion"/>
  </si>
  <si>
    <t>温暖送冬衣活动+0.4
2013年九月60年校庆国际文化节志愿者+0.6
“八斑格桑花·”志愿者活动+0.2</t>
    <phoneticPr fontId="10" type="noConversion"/>
  </si>
  <si>
    <t>“温暖衣冬”志愿者活动+0.4</t>
    <phoneticPr fontId="10" type="noConversion"/>
  </si>
  <si>
    <t>参加2013年企业奖学金颁奖典礼节目
参加2013年军训晚会节目《新青年制造》 青年艺术铜奖 合唱比赛
迎新晚会+0.5  
驻非洲大使讲座+0.5  
石工讲座+0.5  共+2</t>
    <phoneticPr fontId="10" type="noConversion"/>
  </si>
  <si>
    <t>拾到手机2部 并归还 +1</t>
    <phoneticPr fontId="10" type="noConversion"/>
  </si>
  <si>
    <t>院青协 外事部+4*0.2=0.8</t>
    <phoneticPr fontId="10" type="noConversion"/>
  </si>
  <si>
    <t>团支书+6</t>
    <phoneticPr fontId="10" type="noConversion"/>
  </si>
  <si>
    <t>“星旅程”关爱自闭症儿童志愿者活动一期
首都高校第二届徒步运动会志愿者
国际博士生学术论坛企业组志愿者
“献温暖，捐赠爱心衣物”活动
汉语角四期
“温暖衣冬”活动 共+2</t>
    <phoneticPr fontId="10" type="noConversion"/>
  </si>
  <si>
    <t>“风雨六十载，石油报国情”征文大赛+0.5</t>
    <phoneticPr fontId="10" type="noConversion"/>
  </si>
  <si>
    <t>模联+0.5*0.2=0.1</t>
    <phoneticPr fontId="10" type="noConversion"/>
  </si>
  <si>
    <t>院文艺部+4</t>
    <phoneticPr fontId="10" type="noConversion"/>
  </si>
  <si>
    <t xml:space="preserve">外国语学院的青年志愿者协会+2
</t>
    <phoneticPr fontId="10" type="noConversion"/>
  </si>
  <si>
    <t>北京市动物保护中心志愿服务一天+0.2</t>
    <phoneticPr fontId="10" type="noConversion"/>
  </si>
  <si>
    <t>广播台+4*0.2=0.8</t>
    <phoneticPr fontId="10" type="noConversion"/>
  </si>
  <si>
    <t>心理委员+4</t>
    <phoneticPr fontId="10" type="noConversion"/>
  </si>
  <si>
    <t>昌平三街小学志愿者+0.2
汉语角志愿者+0.2</t>
    <phoneticPr fontId="10" type="noConversion"/>
  </si>
  <si>
    <t>广播+3.33*0.2=0.66</t>
    <phoneticPr fontId="10" type="noConversion"/>
  </si>
  <si>
    <t>院学生会文艺部+0</t>
    <phoneticPr fontId="10" type="noConversion"/>
  </si>
  <si>
    <t>班级组织委员+4</t>
    <phoneticPr fontId="10" type="noConversion"/>
  </si>
  <si>
    <t>温暖一冬捐衣活动 +0.4</t>
    <phoneticPr fontId="10" type="noConversion"/>
  </si>
  <si>
    <t>参与院青协宣传部+4
参与院学习部+4*0.2=0.8</t>
    <phoneticPr fontId="10" type="noConversion"/>
  </si>
  <si>
    <t>寝室长+0</t>
    <phoneticPr fontId="10" type="noConversion"/>
  </si>
  <si>
    <t>校学习部+4*0.2=0.8</t>
    <phoneticPr fontId="10" type="noConversion"/>
  </si>
  <si>
    <t>院学生会宣传部</t>
    <phoneticPr fontId="10" type="noConversion"/>
  </si>
  <si>
    <t>班长+6</t>
    <phoneticPr fontId="10" type="noConversion"/>
  </si>
  <si>
    <t>参加校庆60周年志愿活动+0.6</t>
    <phoneticPr fontId="10" type="noConversion"/>
  </si>
  <si>
    <t>校庆表演+0.5
迎新晚会+0.5  
驻非洲大使讲座+0.5  
石工讲座+0.5</t>
    <phoneticPr fontId="10" type="noConversion"/>
  </si>
  <si>
    <t>外联部+2*0.2=0.4</t>
    <phoneticPr fontId="10" type="noConversion"/>
  </si>
  <si>
    <t>体委+4</t>
    <phoneticPr fontId="10" type="noConversion"/>
  </si>
  <si>
    <t>陶笛幼儿园支教+0.2
校庆志愿者+0.6</t>
    <phoneticPr fontId="10" type="noConversion"/>
  </si>
  <si>
    <t>校庆表演+0.5
参加2013年企业奖学金颁奖典礼节目+0.5
迎新晚会+0.5  
驻非洲大使讲座+0.5  
石工讲座+0.5  共+2</t>
    <phoneticPr fontId="10" type="noConversion"/>
  </si>
  <si>
    <t>旷课一次 —1</t>
    <phoneticPr fontId="1" type="noConversion"/>
  </si>
  <si>
    <t>院宣传部+4*0.2=0.8</t>
    <phoneticPr fontId="10" type="noConversion"/>
  </si>
  <si>
    <t>学习委员+4</t>
    <phoneticPr fontId="10" type="noConversion"/>
  </si>
  <si>
    <t>院文艺部+4*0.2=0.8</t>
    <phoneticPr fontId="10" type="noConversion"/>
  </si>
  <si>
    <t>副班长+5</t>
    <phoneticPr fontId="10" type="noConversion"/>
  </si>
  <si>
    <t>首都高校铁人三项志愿活动 +0.2 
温暖衣冬志愿活动 +0.4</t>
    <phoneticPr fontId="10" type="noConversion"/>
  </si>
  <si>
    <r>
      <t>“星希望“关爱自闭症儿童+0.2
温暖“衣”冬+0.2</t>
    </r>
    <r>
      <rPr>
        <sz val="11"/>
        <color rgb="FFFF0000"/>
        <rFont val="宋体"/>
        <family val="2"/>
        <charset val="134"/>
        <scheme val="minor"/>
      </rPr>
      <t xml:space="preserve">
</t>
    </r>
    <r>
      <rPr>
        <sz val="11"/>
        <rFont val="宋体"/>
        <family val="2"/>
        <charset val="134"/>
        <scheme val="minor"/>
      </rPr>
      <t>八瓣格桑花+0.2</t>
    </r>
    <phoneticPr fontId="10" type="noConversion"/>
  </si>
  <si>
    <r>
      <t>艺术专场</t>
    </r>
    <r>
      <rPr>
        <sz val="11"/>
        <color theme="1"/>
        <rFont val="Calibri"/>
        <family val="2"/>
      </rPr>
      <t>+0.5</t>
    </r>
    <r>
      <rPr>
        <sz val="11"/>
        <color theme="1"/>
        <rFont val="宋体"/>
        <family val="2"/>
        <charset val="134"/>
        <scheme val="minor"/>
      </rPr>
      <t xml:space="preserve">
企奖</t>
    </r>
    <r>
      <rPr>
        <sz val="11"/>
        <color theme="1"/>
        <rFont val="Calibri"/>
        <family val="2"/>
      </rPr>
      <t>+0.5</t>
    </r>
    <r>
      <rPr>
        <sz val="11"/>
        <color theme="1"/>
        <rFont val="宋体"/>
        <family val="2"/>
        <charset val="134"/>
        <scheme val="minor"/>
      </rPr>
      <t xml:space="preserve">
迎新晚会</t>
    </r>
    <r>
      <rPr>
        <sz val="11"/>
        <color theme="1"/>
        <rFont val="Calibri"/>
        <family val="2"/>
      </rPr>
      <t>0.5</t>
    </r>
    <r>
      <rPr>
        <sz val="11"/>
        <color theme="1"/>
        <rFont val="宋体"/>
        <family val="2"/>
        <charset val="134"/>
        <scheme val="minor"/>
      </rPr>
      <t xml:space="preserve">
非洲讲坛</t>
    </r>
    <r>
      <rPr>
        <sz val="11"/>
        <color theme="1"/>
        <rFont val="Calibri"/>
        <family val="2"/>
      </rPr>
      <t>+0.5</t>
    </r>
    <phoneticPr fontId="10" type="noConversion"/>
  </si>
  <si>
    <r>
      <t>温暖“衣”冬活动
汉语角活</t>
    </r>
    <r>
      <rPr>
        <sz val="11"/>
        <rFont val="宋体"/>
        <family val="2"/>
        <charset val="134"/>
        <scheme val="minor"/>
      </rPr>
      <t xml:space="preserve">动
北京人与动物环保科普
昌盛园小学支教
校庆志愿者
八瓣格桑花
</t>
    </r>
    <r>
      <rPr>
        <sz val="11"/>
        <color theme="1"/>
        <rFont val="宋体"/>
        <family val="2"/>
        <charset val="134"/>
        <scheme val="minor"/>
      </rPr>
      <t xml:space="preserve">企业奖学金礼仪
</t>
    </r>
    <r>
      <rPr>
        <sz val="11"/>
        <rFont val="宋体"/>
        <family val="2"/>
        <charset val="134"/>
        <scheme val="minor"/>
      </rPr>
      <t xml:space="preserve">科技创新国家级项目结题答辩志愿者
</t>
    </r>
    <r>
      <rPr>
        <sz val="11"/>
        <color theme="1"/>
        <rFont val="宋体"/>
        <family val="2"/>
        <charset val="134"/>
        <scheme val="minor"/>
      </rPr>
      <t>捐衣献温暖+2</t>
    </r>
    <phoneticPr fontId="10" type="noConversion"/>
  </si>
  <si>
    <r>
      <t>迎新晚会</t>
    </r>
    <r>
      <rPr>
        <sz val="11"/>
        <color theme="1"/>
        <rFont val="宋体"/>
        <family val="3"/>
        <charset val="134"/>
        <scheme val="minor"/>
      </rPr>
      <t>+0.5</t>
    </r>
    <r>
      <rPr>
        <sz val="11"/>
        <color theme="1"/>
        <rFont val="宋体"/>
        <family val="2"/>
        <charset val="134"/>
        <scheme val="minor"/>
      </rPr>
      <t xml:space="preserve">
非洲讲坛</t>
    </r>
    <r>
      <rPr>
        <sz val="11"/>
        <color theme="1"/>
        <rFont val="宋体"/>
        <family val="3"/>
        <charset val="134"/>
        <scheme val="minor"/>
      </rPr>
      <t>+0.5
贾丽群先进事迹报告+0.5
石油工程力学研究报告+0.5</t>
    </r>
    <phoneticPr fontId="10" type="noConversion"/>
  </si>
  <si>
    <r>
      <rPr>
        <sz val="11"/>
        <color rgb="FFFF0000"/>
        <rFont val="宋体"/>
        <family val="2"/>
        <charset val="134"/>
        <scheme val="minor"/>
      </rPr>
      <t xml:space="preserve">
</t>
    </r>
    <r>
      <rPr>
        <sz val="11"/>
        <color theme="1"/>
        <rFont val="宋体"/>
        <family val="2"/>
        <charset val="134"/>
        <scheme val="minor"/>
      </rPr>
      <t xml:space="preserve">2014年中国地质学会纪念第45个世界地球日第二届在京高校大学生主题演讲比赛第二名+6 
</t>
    </r>
    <phoneticPr fontId="10" type="noConversion"/>
  </si>
  <si>
    <r>
      <t>军训晚会中参加合唱节目
60周年校庆文艺演出
国家奖学金暨企业奖学金颁奖典礼</t>
    </r>
    <r>
      <rPr>
        <sz val="11"/>
        <color rgb="FFFF0000"/>
        <rFont val="宋体"/>
        <family val="2"/>
        <charset val="134"/>
        <scheme val="minor"/>
      </rPr>
      <t xml:space="preserve">
</t>
    </r>
    <r>
      <rPr>
        <sz val="11"/>
        <color theme="1"/>
        <rFont val="宋体"/>
        <family val="2"/>
        <charset val="134"/>
        <scheme val="minor"/>
      </rPr>
      <t>迎新晚会+0.5</t>
    </r>
    <r>
      <rPr>
        <sz val="11"/>
        <color rgb="FFFF0000"/>
        <rFont val="宋体"/>
        <family val="2"/>
        <charset val="134"/>
        <scheme val="minor"/>
      </rPr>
      <t xml:space="preserve">  </t>
    </r>
    <r>
      <rPr>
        <sz val="11"/>
        <color theme="1"/>
        <rFont val="宋体"/>
        <family val="2"/>
        <charset val="134"/>
        <scheme val="minor"/>
      </rPr>
      <t xml:space="preserve">
驻非洲大使讲座+0.5  
石工讲座+0.5   共+2</t>
    </r>
    <phoneticPr fontId="10" type="noConversion"/>
  </si>
  <si>
    <r>
      <t xml:space="preserve">首都高校铁人三项运动会志愿者+0.2
</t>
    </r>
    <r>
      <rPr>
        <sz val="11"/>
        <rFont val="宋体"/>
        <family val="2"/>
        <charset val="134"/>
        <scheme val="minor"/>
      </rPr>
      <t>校庆志愿者+0.6</t>
    </r>
    <phoneticPr fontId="10" type="noConversion"/>
  </si>
  <si>
    <r>
      <t xml:space="preserve">小动物保护中心志愿服务4次 0.8
</t>
    </r>
    <r>
      <rPr>
        <sz val="11"/>
        <rFont val="宋体"/>
        <family val="2"/>
        <charset val="134"/>
        <scheme val="minor"/>
      </rPr>
      <t>校庆志愿者 0.6</t>
    </r>
    <r>
      <rPr>
        <sz val="11"/>
        <color theme="1"/>
        <rFont val="宋体"/>
        <family val="2"/>
        <charset val="134"/>
        <scheme val="minor"/>
      </rPr>
      <t xml:space="preserve">
环协外派植树志愿0.2</t>
    </r>
    <phoneticPr fontId="10" type="noConversion"/>
  </si>
  <si>
    <r>
      <t>21</t>
    </r>
    <r>
      <rPr>
        <sz val="11"/>
        <color theme="1"/>
        <rFont val="宋体"/>
        <family val="3"/>
        <charset val="134"/>
        <scheme val="minor"/>
      </rPr>
      <t>世纪杯全国英语演讲大赛优秀奖</t>
    </r>
    <r>
      <rPr>
        <sz val="11"/>
        <color theme="1"/>
        <rFont val="宋体"/>
        <family val="2"/>
        <charset val="134"/>
        <scheme val="minor"/>
      </rPr>
      <t xml:space="preserve">+1
</t>
    </r>
    <r>
      <rPr>
        <sz val="11"/>
        <color theme="1"/>
        <rFont val="宋体"/>
        <family val="3"/>
        <charset val="134"/>
        <scheme val="minor"/>
      </rPr>
      <t>外研社杯全国英语写作大赛初赛三等奖</t>
    </r>
    <r>
      <rPr>
        <sz val="11"/>
        <color theme="1"/>
        <rFont val="宋体"/>
        <family val="2"/>
        <charset val="134"/>
        <scheme val="minor"/>
      </rPr>
      <t>(</t>
    </r>
    <r>
      <rPr>
        <sz val="11"/>
        <color theme="1"/>
        <rFont val="宋体"/>
        <family val="3"/>
        <charset val="134"/>
        <scheme val="minor"/>
      </rPr>
      <t>省市级）</t>
    </r>
    <r>
      <rPr>
        <sz val="11"/>
        <color theme="1"/>
        <rFont val="宋体"/>
        <family val="2"/>
        <charset val="134"/>
        <scheme val="minor"/>
      </rPr>
      <t>+6</t>
    </r>
    <phoneticPr fontId="1" type="noConversion"/>
  </si>
  <si>
    <r>
      <rPr>
        <sz val="11"/>
        <color theme="1"/>
        <rFont val="宋体  "/>
        <family val="2"/>
      </rPr>
      <t>“</t>
    </r>
    <r>
      <rPr>
        <sz val="11"/>
        <color theme="1"/>
        <rFont val="宋体"/>
        <family val="2"/>
        <charset val="134"/>
        <scheme val="minor"/>
      </rPr>
      <t>新生杯</t>
    </r>
    <r>
      <rPr>
        <sz val="11"/>
        <color theme="1"/>
        <rFont val="宋体  "/>
        <family val="2"/>
      </rPr>
      <t>”</t>
    </r>
    <r>
      <rPr>
        <sz val="11"/>
        <color theme="1"/>
        <rFont val="宋体"/>
        <family val="2"/>
        <charset val="134"/>
        <scheme val="minor"/>
      </rPr>
      <t xml:space="preserve">英语演讲比赛校级二等奖+4
“希望中国”双语主持人选拔赛石油大学选拔赛中校级三等奖+2    </t>
    </r>
    <phoneticPr fontId="10" type="noConversion"/>
  </si>
  <si>
    <t>第一学期</t>
    <phoneticPr fontId="1" type="noConversion"/>
  </si>
  <si>
    <t>第二学期</t>
    <phoneticPr fontId="1" type="noConversion"/>
  </si>
  <si>
    <t>平时成绩</t>
    <phoneticPr fontId="1" type="noConversion"/>
  </si>
  <si>
    <t>课内成绩</t>
    <phoneticPr fontId="1" type="noConversion"/>
  </si>
  <si>
    <t>0.6*课内成绩</t>
    <phoneticPr fontId="1" type="noConversion"/>
  </si>
  <si>
    <t>0.4*平时成绩</t>
    <phoneticPr fontId="1" type="noConversion"/>
  </si>
  <si>
    <t>体育成绩</t>
    <phoneticPr fontId="8" type="noConversion"/>
  </si>
  <si>
    <t>体育加分</t>
  </si>
  <si>
    <t>总加分</t>
    <phoneticPr fontId="1" type="noConversion"/>
  </si>
  <si>
    <t>体育总分</t>
    <phoneticPr fontId="1" type="noConversion"/>
  </si>
  <si>
    <t>0.1*体育总分</t>
    <phoneticPr fontId="1" type="noConversion"/>
  </si>
  <si>
    <t xml:space="preserve">63.0    </t>
  </si>
  <si>
    <t>2013秋季新生运动会+1 
2014春季运动会+1</t>
    <phoneticPr fontId="10" type="noConversion"/>
  </si>
  <si>
    <t>2014春季运动会跳大绳第七名+2  
2013新生排球赛+2</t>
    <phoneticPr fontId="10" type="noConversion"/>
  </si>
  <si>
    <t>2013秋季新生运动会时代列车集体项目+4  
2013新生排球比赛+2</t>
    <phoneticPr fontId="10" type="noConversion"/>
  </si>
  <si>
    <r>
      <t>2014</t>
    </r>
    <r>
      <rPr>
        <sz val="11"/>
        <color theme="1"/>
        <rFont val="宋体"/>
        <family val="2"/>
        <charset val="134"/>
        <scheme val="minor"/>
      </rPr>
      <t>春季运动会集体项目跳大绳第七名+2 
2013新生杯排球赛+2</t>
    </r>
    <phoneticPr fontId="10" type="noConversion"/>
  </si>
  <si>
    <t>2013秋季新生运动会100米短跑获第一名+8
2014春季新生运动会获女子100米短跑第三名+6</t>
    <phoneticPr fontId="10" type="noConversion"/>
  </si>
  <si>
    <t>2013秋季新生运动会的团体项目时代列车获奖第六名+4
广播操+1</t>
    <phoneticPr fontId="10" type="noConversion"/>
  </si>
  <si>
    <t>2013年秋季新生田径运动会三人仰卧起坐第一名+8
2013年秋季新生田径运动会参加女子1500米 +1</t>
    <phoneticPr fontId="10" type="noConversion"/>
  </si>
  <si>
    <t>2014春季运动会集体项目跳大绳第七名+2</t>
    <phoneticPr fontId="10" type="noConversion"/>
  </si>
  <si>
    <t>2014春季运动会中参加4乘400接力赛第八名 +2
广播操+1</t>
    <phoneticPr fontId="10" type="noConversion"/>
  </si>
  <si>
    <r>
      <rPr>
        <sz val="11"/>
        <rFont val="宋体"/>
        <family val="3"/>
        <charset val="134"/>
        <scheme val="minor"/>
      </rPr>
      <t xml:space="preserve">2014春季运动会中报名扔沙包+1 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>2014</t>
    </r>
    <r>
      <rPr>
        <sz val="11"/>
        <color theme="1"/>
        <rFont val="宋体"/>
        <family val="2"/>
        <charset val="134"/>
        <scheme val="minor"/>
      </rPr>
      <t>石油杯篮球赛+2</t>
    </r>
    <phoneticPr fontId="10" type="noConversion"/>
  </si>
  <si>
    <t>2014春季运动会跳大绳+2   
2013秋季新生运动会时代列车+4</t>
    <phoneticPr fontId="10" type="noConversion"/>
  </si>
  <si>
    <t>广播操+1</t>
    <phoneticPr fontId="10" type="noConversion"/>
  </si>
  <si>
    <t>2014年首都大学生体育体能挑战赛热力操三等奖+10
2013秋季新生运动会时代列车第六名+4</t>
    <phoneticPr fontId="10" type="noConversion"/>
  </si>
  <si>
    <t>2014石油杯篮球赛+2
广播操+1</t>
    <phoneticPr fontId="10" type="noConversion"/>
  </si>
  <si>
    <t>2014春季运动会参加跳大绳项目+2  
2014石油杯篮球赛+2</t>
    <phoneticPr fontId="10" type="noConversion"/>
  </si>
  <si>
    <t xml:space="preserve">2014石油杯篮球赛+2  
2013新生杯篮球赛+2  </t>
    <phoneticPr fontId="10" type="noConversion"/>
  </si>
  <si>
    <t>2014石油杯篮球赛+2  
2013新生杯篮球赛+2</t>
    <phoneticPr fontId="10" type="noConversion"/>
  </si>
  <si>
    <t>2014春季运动会跳大绳第七+2 
2014校游泳比赛混双50米接力第三+6</t>
    <phoneticPr fontId="10" type="noConversion"/>
  </si>
  <si>
    <t>2013秋季新生运动会+1
2014春季运动会+1</t>
    <phoneticPr fontId="10" type="noConversion"/>
  </si>
  <si>
    <t xml:space="preserve">2013秋季新生运动会参加有轨电车第六名+4  
2013秋季新生运动会双人踢毽第五名+4    </t>
    <phoneticPr fontId="10" type="noConversion"/>
  </si>
  <si>
    <t>2013秋季新生运动会时代列车团体第六名+4  
2014春季运动会跳大绳团体第七名+2</t>
    <phoneticPr fontId="10" type="noConversion"/>
  </si>
  <si>
    <t>2013年首都大学生体育阳光体能挑战赛体能测试二等奖+15
2013年首都大学生体育阳光体能挑战赛热力操二等奖+15</t>
    <phoneticPr fontId="10" type="noConversion"/>
  </si>
  <si>
    <t>外国语学院2014级2013-2014学年度体育汇总</t>
    <phoneticPr fontId="1" type="noConversion"/>
  </si>
  <si>
    <t>排名</t>
    <phoneticPr fontId="8" type="noConversion"/>
  </si>
  <si>
    <t>迎新晚会+0.5  
驻非洲大使讲座+0.5  
石工讲座+0.5
参加2013年企业奖学金颁奖典礼节目+0.5</t>
    <phoneticPr fontId="10" type="noConversion"/>
  </si>
  <si>
    <t>签名</t>
    <phoneticPr fontId="1" type="noConversion"/>
  </si>
  <si>
    <t>签章：</t>
    <phoneticPr fontId="1" type="noConversion"/>
  </si>
  <si>
    <t xml:space="preserve">  共   2  页，第  1 页</t>
    <phoneticPr fontId="1" type="noConversion"/>
  </si>
  <si>
    <t xml:space="preserve">            2014 年  9 月    日</t>
    <phoneticPr fontId="1" type="noConversion"/>
  </si>
  <si>
    <t xml:space="preserve">  共   2  页，第  2 页</t>
    <phoneticPr fontId="1" type="noConversion"/>
  </si>
  <si>
    <t>农业嘉年华+1.6</t>
    <phoneticPr fontId="10" type="noConversion"/>
  </si>
  <si>
    <t>新生英语演讲比赛优秀奖+1</t>
    <phoneticPr fontId="10" type="noConversion"/>
  </si>
  <si>
    <t>广播台+3.6</t>
    <phoneticPr fontId="10" type="noConversion"/>
  </si>
  <si>
    <t>2014石油杯篮球赛+2，2013新生杯篮球赛+2</t>
  </si>
  <si>
    <t>2013新生篮球+2
2014石油杯篮球+2</t>
  </si>
  <si>
    <t>2013新生杯篮球赛+2
2014石油杯篮球赛+2</t>
  </si>
  <si>
    <t>2014石油杯排球、篮球赛+4</t>
  </si>
  <si>
    <t>2013新生运动会跳远第四名+6
2013新生运动会100米接力第七名+2</t>
  </si>
  <si>
    <t>2014春季运动会100米+1
广播操+1</t>
  </si>
  <si>
    <r>
      <rPr>
        <sz val="10.5"/>
        <color theme="1"/>
        <rFont val="Calibri"/>
        <family val="2"/>
      </rPr>
      <t>2013</t>
    </r>
    <r>
      <rPr>
        <sz val="10.5"/>
        <color theme="1"/>
        <rFont val="宋体"/>
        <family val="3"/>
        <charset val="134"/>
      </rPr>
      <t>新生运动会</t>
    </r>
    <r>
      <rPr>
        <sz val="10.5"/>
        <color theme="1"/>
        <rFont val="Calibri"/>
        <family val="2"/>
      </rPr>
      <t>4*100</t>
    </r>
    <r>
      <rPr>
        <sz val="10.5"/>
        <color theme="1"/>
        <rFont val="宋体"/>
        <family val="3"/>
        <charset val="134"/>
      </rPr>
      <t>米接力第七名</t>
    </r>
    <r>
      <rPr>
        <sz val="10.5"/>
        <color theme="1"/>
        <rFont val="Calibri"/>
        <family val="2"/>
      </rPr>
      <t>+2
2013</t>
    </r>
    <r>
      <rPr>
        <sz val="10.5"/>
        <color theme="1"/>
        <rFont val="宋体"/>
        <family val="3"/>
        <charset val="134"/>
      </rPr>
      <t>新生运动会三人仰卧起坐第一名</t>
    </r>
    <r>
      <rPr>
        <sz val="10.5"/>
        <color theme="1"/>
        <rFont val="Calibri"/>
        <family val="2"/>
      </rPr>
      <t>+8</t>
    </r>
    <r>
      <rPr>
        <sz val="10.5"/>
        <color theme="1"/>
        <rFont val="宋体"/>
        <family val="3"/>
        <charset val="134"/>
      </rPr>
      <t/>
    </r>
  </si>
  <si>
    <r>
      <rPr>
        <sz val="10.5"/>
        <color theme="1"/>
        <rFont val="宋体"/>
        <family val="2"/>
        <scheme val="minor"/>
      </rPr>
      <t>2014</t>
    </r>
    <r>
      <rPr>
        <sz val="10.5"/>
        <color theme="1"/>
        <rFont val="宋体"/>
        <family val="3"/>
        <charset val="134"/>
        <scheme val="minor"/>
      </rPr>
      <t>春季运动会</t>
    </r>
    <r>
      <rPr>
        <sz val="10.5"/>
        <color theme="1"/>
        <rFont val="Calibri"/>
        <family val="2"/>
      </rPr>
      <t>4*400</t>
    </r>
    <r>
      <rPr>
        <sz val="10.5"/>
        <color theme="1"/>
        <rFont val="宋体"/>
        <family val="3"/>
        <charset val="134"/>
        <scheme val="minor"/>
      </rPr>
      <t>第八名</t>
    </r>
    <r>
      <rPr>
        <sz val="10.5"/>
        <color theme="1"/>
        <rFont val="宋体"/>
        <family val="2"/>
        <scheme val="minor"/>
      </rPr>
      <t>+2
广播操+1</t>
    </r>
  </si>
  <si>
    <r>
      <rPr>
        <sz val="10.5"/>
        <color theme="1"/>
        <rFont val="Calibri"/>
        <family val="2"/>
      </rPr>
      <t>2013</t>
    </r>
    <r>
      <rPr>
        <sz val="10.5"/>
        <color theme="1"/>
        <rFont val="宋体"/>
        <family val="3"/>
        <charset val="134"/>
      </rPr>
      <t>新生杯篮球赛</t>
    </r>
    <r>
      <rPr>
        <sz val="10.5"/>
        <color theme="1"/>
        <rFont val="Calibri"/>
        <family val="2"/>
      </rPr>
      <t>+2
2013</t>
    </r>
    <r>
      <rPr>
        <sz val="10.5"/>
        <color theme="1"/>
        <rFont val="宋体"/>
        <family val="3"/>
        <charset val="134"/>
      </rPr>
      <t>新生运动会</t>
    </r>
    <r>
      <rPr>
        <sz val="10.5"/>
        <color theme="1"/>
        <rFont val="Calibri"/>
        <family val="2"/>
      </rPr>
      <t>4*200</t>
    </r>
    <r>
      <rPr>
        <sz val="10.5"/>
        <color theme="1"/>
        <rFont val="宋体"/>
        <family val="3"/>
        <charset val="134"/>
      </rPr>
      <t>第八名</t>
    </r>
    <r>
      <rPr>
        <sz val="10.5"/>
        <color theme="1"/>
        <rFont val="Calibri"/>
        <family val="2"/>
      </rPr>
      <t>+2</t>
    </r>
  </si>
  <si>
    <t>2014春季跳大绳+1
广播体操+1</t>
  </si>
  <si>
    <t>2014石油杯篮球赛+2
2013新生运动会铅球女子+1</t>
  </si>
  <si>
    <r>
      <rPr>
        <sz val="10.5"/>
        <color theme="1"/>
        <rFont val="Calibri"/>
        <family val="2"/>
      </rPr>
      <t>2013</t>
    </r>
    <r>
      <rPr>
        <sz val="10.5"/>
        <color theme="1"/>
        <rFont val="宋体"/>
        <family val="3"/>
        <charset val="134"/>
      </rPr>
      <t>新生运动会</t>
    </r>
    <r>
      <rPr>
        <sz val="10.5"/>
        <color theme="1"/>
        <rFont val="Calibri"/>
        <family val="2"/>
      </rPr>
      <t>4*400</t>
    </r>
    <r>
      <rPr>
        <sz val="10.5"/>
        <color theme="1"/>
        <rFont val="宋体"/>
        <family val="3"/>
        <charset val="134"/>
      </rPr>
      <t>女子组第八名</t>
    </r>
    <r>
      <rPr>
        <sz val="10.5"/>
        <color theme="1"/>
        <rFont val="Calibri"/>
        <family val="2"/>
      </rPr>
      <t>+2
2013</t>
    </r>
    <r>
      <rPr>
        <sz val="10.5"/>
        <color theme="1"/>
        <rFont val="宋体"/>
        <family val="3"/>
        <charset val="134"/>
      </rPr>
      <t>新生运动会铅球女子组第八名</t>
    </r>
    <r>
      <rPr>
        <sz val="10.5"/>
        <color theme="1"/>
        <rFont val="Calibri"/>
        <family val="2"/>
      </rPr>
      <t xml:space="preserve">+2
</t>
    </r>
  </si>
  <si>
    <t>无</t>
  </si>
  <si>
    <t>2013新生杯、2014石油杯足球赛+2
新生运动会掷远+1</t>
  </si>
  <si>
    <t>2013新生运动会双人双摇第二名+8
2014春季运动会双人单摇第二名+8</t>
  </si>
  <si>
    <t>2013新生运动会仰卧起坐第一名+8</t>
  </si>
  <si>
    <t>2014校女子篮球赛精神文明奖+2
2013新生运动会双人踢毽+1</t>
  </si>
  <si>
    <t xml:space="preserve">2013新生女子乒乓单打第四名+6
2014春季运动会跳大绳第七名+2
</t>
  </si>
  <si>
    <t>2013新生运动会1500第二名+8
2013新生运动会200米第八名+2</t>
  </si>
  <si>
    <r>
      <rPr>
        <sz val="10.5"/>
        <color theme="1"/>
        <rFont val="宋体"/>
        <family val="2"/>
        <scheme val="minor"/>
      </rPr>
      <t>2013</t>
    </r>
    <r>
      <rPr>
        <sz val="10.5"/>
        <color theme="1"/>
        <rFont val="宋体"/>
        <family val="3"/>
        <charset val="134"/>
        <scheme val="minor"/>
      </rPr>
      <t>新生运动会</t>
    </r>
    <r>
      <rPr>
        <sz val="10.5"/>
        <color theme="1"/>
        <rFont val="Calibri"/>
        <family val="2"/>
      </rPr>
      <t>4*100</t>
    </r>
    <r>
      <rPr>
        <sz val="10.5"/>
        <color theme="1"/>
        <rFont val="宋体"/>
        <family val="3"/>
        <charset val="134"/>
        <scheme val="minor"/>
      </rPr>
      <t>接力赛第七名</t>
    </r>
    <r>
      <rPr>
        <sz val="10.5"/>
        <color theme="1"/>
        <rFont val="宋体"/>
        <family val="2"/>
        <scheme val="minor"/>
      </rPr>
      <t>+2
广播操+1</t>
    </r>
  </si>
  <si>
    <t>2014春季运动会跳远+1</t>
  </si>
  <si>
    <t>2013新生运动会齐心协力+4
2014春季运动会双人踢毽+1</t>
  </si>
  <si>
    <t>2013新生运动会三人俯卧撑第七名+2
2013新生运动会双人毽球+4</t>
  </si>
  <si>
    <t>2013新生运动会时代列车第六名+4
2014春季运动会绑腿跑+4</t>
  </si>
  <si>
    <t>2013新生运动会三人俯卧撑+1
2014春季运动会三人俯卧撑+1</t>
  </si>
</sst>
</file>

<file path=xl/styles.xml><?xml version="1.0" encoding="utf-8"?>
<styleSheet xmlns="http://schemas.openxmlformats.org/spreadsheetml/2006/main">
  <fonts count="6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Calibri"/>
      <family val="2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2"/>
    </font>
    <font>
      <sz val="9"/>
      <name val="宋体  "/>
      <family val="2"/>
    </font>
    <font>
      <sz val="11"/>
      <color theme="1"/>
      <name val="宋体"/>
      <family val="3"/>
      <charset val="134"/>
    </font>
    <font>
      <sz val="11"/>
      <color theme="1"/>
      <name val="Calibri"/>
      <family val="2"/>
    </font>
    <font>
      <sz val="11"/>
      <color theme="1"/>
      <name val="宋体  "/>
      <family val="2"/>
    </font>
    <font>
      <sz val="11"/>
      <color theme="1"/>
      <name val="宋体"/>
      <family val="2"/>
    </font>
    <font>
      <b/>
      <sz val="12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  <font>
      <sz val="10.5"/>
      <color theme="1"/>
      <name val="宋体"/>
      <family val="2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0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Font="0" applyAlignment="0">
      <alignment vertical="center"/>
    </xf>
    <xf numFmtId="0" fontId="21" fillId="0" borderId="0" applyFont="0" applyAlignment="0">
      <alignment vertical="center"/>
    </xf>
    <xf numFmtId="0" fontId="21" fillId="0" borderId="0" applyFont="0" applyAlignment="0">
      <alignment vertical="center"/>
    </xf>
    <xf numFmtId="0" fontId="21" fillId="0" borderId="0" applyFont="0" applyAlignment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5" applyNumberFormat="0" applyAlignment="0" applyProtection="0">
      <alignment vertical="center"/>
    </xf>
    <xf numFmtId="0" fontId="37" fillId="7" borderId="6" applyNumberFormat="0" applyAlignment="0" applyProtection="0">
      <alignment vertical="center"/>
    </xf>
    <xf numFmtId="0" fontId="38" fillId="7" borderId="5" applyNumberFormat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0" fillId="8" borderId="8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3" fillId="48" borderId="15" applyNumberFormat="0" applyAlignment="0" applyProtection="0">
      <alignment vertical="center"/>
    </xf>
    <xf numFmtId="0" fontId="54" fillId="49" borderId="16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9" fillId="48" borderId="18" applyNumberFormat="0" applyAlignment="0" applyProtection="0">
      <alignment vertical="center"/>
    </xf>
    <xf numFmtId="0" fontId="60" fillId="39" borderId="15" applyNumberFormat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4" fillId="55" borderId="19" applyNumberFormat="0" applyFont="0" applyAlignment="0" applyProtection="0">
      <alignment vertical="center"/>
    </xf>
    <xf numFmtId="0" fontId="21" fillId="0" borderId="0" applyFont="0" applyAlignment="0">
      <alignment vertical="center"/>
    </xf>
  </cellStyleXfs>
  <cellXfs count="8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0" fontId="9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20" fillId="0" borderId="1" xfId="0" applyFont="1" applyBorder="1" applyAlignment="1"/>
    <xf numFmtId="0" fontId="0" fillId="0" borderId="1" xfId="0" applyFont="1" applyBorder="1">
      <alignment vertical="center"/>
    </xf>
    <xf numFmtId="0" fontId="0" fillId="2" borderId="1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22" fillId="0" borderId="1" xfId="0" applyFont="1" applyBorder="1" applyAlignment="1">
      <alignment horizontal="justify" vertical="center"/>
    </xf>
    <xf numFmtId="0" fontId="18" fillId="0" borderId="1" xfId="0" applyFont="1" applyBorder="1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3" fillId="0" borderId="1" xfId="0" applyFont="1" applyBorder="1" applyAlignment="1">
      <alignment horizontal="justify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/>
    <xf numFmtId="0" fontId="26" fillId="0" borderId="1" xfId="0" applyFont="1" applyBorder="1" applyAlignment="1"/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/>
    </xf>
    <xf numFmtId="9" fontId="0" fillId="0" borderId="1" xfId="1" applyFont="1" applyBorder="1" applyAlignment="1">
      <alignment horizontal="left" vertical="center"/>
    </xf>
    <xf numFmtId="9" fontId="9" fillId="0" borderId="1" xfId="2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7" fillId="2" borderId="1" xfId="2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9" fontId="0" fillId="0" borderId="0" xfId="1" applyFont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/>
    </xf>
    <xf numFmtId="0" fontId="0" fillId="0" borderId="1" xfId="0" applyBorder="1" applyAlignme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 applyAlignment="1">
      <alignment horizontal="justify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</cellXfs>
  <cellStyles count="90">
    <cellStyle name="20% - 强调文字颜色 1" xfId="25" builtinId="30" customBuiltin="1"/>
    <cellStyle name="20% - 强调文字颜色 2" xfId="29" builtinId="34" customBuiltin="1"/>
    <cellStyle name="20% - 强调文字颜色 3" xfId="33" builtinId="38" customBuiltin="1"/>
    <cellStyle name="20% - 强调文字颜色 4" xfId="37" builtinId="42" customBuiltin="1"/>
    <cellStyle name="20% - 强调文字颜色 5" xfId="41" builtinId="46" customBuiltin="1"/>
    <cellStyle name="20% - 强调文字颜色 6" xfId="45" builtinId="50" customBuiltin="1"/>
    <cellStyle name="20% - 着色 1 2" xfId="48"/>
    <cellStyle name="20% - 着色 2 2" xfId="49"/>
    <cellStyle name="20% - 着色 3 2" xfId="50"/>
    <cellStyle name="20% - 着色 4 2" xfId="51"/>
    <cellStyle name="20% - 着色 5 2" xfId="52"/>
    <cellStyle name="20% - 着色 6 2" xfId="53"/>
    <cellStyle name="40% - 强调文字颜色 1" xfId="26" builtinId="31" customBuiltin="1"/>
    <cellStyle name="40% - 强调文字颜色 2" xfId="30" builtinId="35" customBuiltin="1"/>
    <cellStyle name="40% - 强调文字颜色 3" xfId="34" builtinId="39" customBuiltin="1"/>
    <cellStyle name="40% - 强调文字颜色 4" xfId="38" builtinId="43" customBuiltin="1"/>
    <cellStyle name="40% - 强调文字颜色 5" xfId="42" builtinId="47" customBuiltin="1"/>
    <cellStyle name="40% - 强调文字颜色 6" xfId="46" builtinId="51" customBuiltin="1"/>
    <cellStyle name="40% - 着色 1 2" xfId="54"/>
    <cellStyle name="40% - 着色 2 2" xfId="55"/>
    <cellStyle name="40% - 着色 3 2" xfId="56"/>
    <cellStyle name="40% - 着色 4 2" xfId="57"/>
    <cellStyle name="40% - 着色 5 2" xfId="58"/>
    <cellStyle name="40% - 着色 6 2" xfId="59"/>
    <cellStyle name="60% - 强调文字颜色 1" xfId="27" builtinId="32" customBuiltin="1"/>
    <cellStyle name="60% - 强调文字颜色 2" xfId="31" builtinId="36" customBuiltin="1"/>
    <cellStyle name="60% - 强调文字颜色 3" xfId="35" builtinId="40" customBuiltin="1"/>
    <cellStyle name="60% - 强调文字颜色 4" xfId="39" builtinId="44" customBuiltin="1"/>
    <cellStyle name="60% - 强调文字颜色 5" xfId="43" builtinId="48" customBuiltin="1"/>
    <cellStyle name="60% - 强调文字颜色 6" xfId="47" builtinId="52" customBuiltin="1"/>
    <cellStyle name="60% - 着色 1 2" xfId="60"/>
    <cellStyle name="60% - 着色 2 2" xfId="61"/>
    <cellStyle name="60% - 着色 3 2" xfId="62"/>
    <cellStyle name="60% - 着色 4 2" xfId="63"/>
    <cellStyle name="60% - 着色 5 2" xfId="64"/>
    <cellStyle name="60% - 着色 6 2" xfId="65"/>
    <cellStyle name="百分比" xfId="1" builtinId="5"/>
    <cellStyle name="标题" xfId="7" builtinId="15" customBuiltin="1"/>
    <cellStyle name="标题 1" xfId="8" builtinId="16" customBuiltin="1"/>
    <cellStyle name="标题 1 2" xfId="66"/>
    <cellStyle name="标题 2" xfId="9" builtinId="17" customBuiltin="1"/>
    <cellStyle name="标题 2 2" xfId="67"/>
    <cellStyle name="标题 3" xfId="10" builtinId="18" customBuiltin="1"/>
    <cellStyle name="标题 3 2" xfId="68"/>
    <cellStyle name="标题 4" xfId="11" builtinId="19" customBuiltin="1"/>
    <cellStyle name="标题 4 2" xfId="69"/>
    <cellStyle name="标题 5" xfId="70"/>
    <cellStyle name="差" xfId="13" builtinId="27" customBuiltin="1"/>
    <cellStyle name="差 2" xfId="71"/>
    <cellStyle name="常规" xfId="0" builtinId="0"/>
    <cellStyle name="常规 2" xfId="3"/>
    <cellStyle name="常规 2 2" xfId="5"/>
    <cellStyle name="常规 2 3" xfId="2"/>
    <cellStyle name="常规 2 4" xfId="6"/>
    <cellStyle name="常规 2 5" xfId="89"/>
    <cellStyle name="常规 3" xfId="4"/>
    <cellStyle name="好" xfId="12" builtinId="26" customBuiltin="1"/>
    <cellStyle name="好 2" xfId="72"/>
    <cellStyle name="汇总" xfId="23" builtinId="25" customBuiltin="1"/>
    <cellStyle name="汇总 2" xfId="73"/>
    <cellStyle name="计算" xfId="17" builtinId="22" customBuiltin="1"/>
    <cellStyle name="计算 2" xfId="74"/>
    <cellStyle name="检查单元格" xfId="19" builtinId="23" customBuiltin="1"/>
    <cellStyle name="检查单元格 2" xfId="75"/>
    <cellStyle name="解释性文本" xfId="22" builtinId="53" customBuiltin="1"/>
    <cellStyle name="解释性文本 2" xfId="76"/>
    <cellStyle name="警告文本" xfId="20" builtinId="11" customBuiltin="1"/>
    <cellStyle name="警告文本 2" xfId="77"/>
    <cellStyle name="链接单元格" xfId="18" builtinId="24" customBuiltin="1"/>
    <cellStyle name="链接单元格 2" xfId="78"/>
    <cellStyle name="强调文字颜色 1" xfId="24" builtinId="29" customBuiltin="1"/>
    <cellStyle name="强调文字颜色 2" xfId="28" builtinId="33" customBuiltin="1"/>
    <cellStyle name="强调文字颜色 3" xfId="32" builtinId="37" customBuiltin="1"/>
    <cellStyle name="强调文字颜色 4" xfId="36" builtinId="41" customBuiltin="1"/>
    <cellStyle name="强调文字颜色 5" xfId="40" builtinId="45" customBuiltin="1"/>
    <cellStyle name="强调文字颜色 6" xfId="44" builtinId="49" customBuiltin="1"/>
    <cellStyle name="适中" xfId="14" builtinId="28" customBuiltin="1"/>
    <cellStyle name="适中 2" xfId="79"/>
    <cellStyle name="输出" xfId="16" builtinId="21" customBuiltin="1"/>
    <cellStyle name="输出 2" xfId="80"/>
    <cellStyle name="输入" xfId="15" builtinId="20" customBuiltin="1"/>
    <cellStyle name="输入 2" xfId="81"/>
    <cellStyle name="着色 1 2" xfId="82"/>
    <cellStyle name="着色 2 2" xfId="83"/>
    <cellStyle name="着色 3 2" xfId="84"/>
    <cellStyle name="着色 4 2" xfId="85"/>
    <cellStyle name="着色 5 2" xfId="86"/>
    <cellStyle name="着色 6 2" xfId="87"/>
    <cellStyle name="注释" xfId="21" builtinId="10" customBuiltin="1"/>
    <cellStyle name="注释 2" xfId="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A25" sqref="A25:XFD25"/>
    </sheetView>
  </sheetViews>
  <sheetFormatPr defaultRowHeight="13.5"/>
  <cols>
    <col min="1" max="1" width="3.875" style="50" customWidth="1"/>
    <col min="2" max="2" width="11.625" style="50" bestFit="1" customWidth="1"/>
    <col min="3" max="3" width="19.25" style="50" customWidth="1"/>
    <col min="4" max="5" width="12.75" style="50" bestFit="1" customWidth="1"/>
    <col min="6" max="6" width="10.25" style="50" customWidth="1"/>
    <col min="7" max="7" width="15" style="50" bestFit="1" customWidth="1"/>
    <col min="8" max="8" width="6" style="51" bestFit="1" customWidth="1"/>
    <col min="9" max="9" width="14" style="50" customWidth="1"/>
    <col min="10" max="10" width="10.25" style="50" customWidth="1"/>
    <col min="11" max="11" width="12.625" style="56" bestFit="1" customWidth="1"/>
    <col min="12" max="16384" width="9" style="50"/>
  </cols>
  <sheetData>
    <row r="1" spans="1:12" ht="31.5">
      <c r="A1" s="71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64" customFormat="1" ht="28.5">
      <c r="A2" s="59" t="s">
        <v>0</v>
      </c>
      <c r="B2" s="60" t="s">
        <v>1</v>
      </c>
      <c r="C2" s="59" t="s">
        <v>2</v>
      </c>
      <c r="D2" s="59" t="s">
        <v>3</v>
      </c>
      <c r="E2" s="60" t="s">
        <v>4</v>
      </c>
      <c r="F2" s="60" t="s">
        <v>5</v>
      </c>
      <c r="G2" s="60" t="s">
        <v>6</v>
      </c>
      <c r="H2" s="61" t="s">
        <v>343</v>
      </c>
      <c r="I2" s="62" t="s">
        <v>7</v>
      </c>
      <c r="J2" s="62" t="s">
        <v>8</v>
      </c>
      <c r="K2" s="63" t="s">
        <v>9</v>
      </c>
      <c r="L2" s="63" t="s">
        <v>345</v>
      </c>
    </row>
    <row r="3" spans="1:12" ht="14.25">
      <c r="A3" s="5">
        <v>1</v>
      </c>
      <c r="B3" s="5">
        <v>2013011968</v>
      </c>
      <c r="C3" s="57" t="s">
        <v>10</v>
      </c>
      <c r="D3" s="82">
        <v>19.510370370000004</v>
      </c>
      <c r="E3" s="5">
        <v>54.015258620689657</v>
      </c>
      <c r="F3" s="5">
        <v>8.7799999999999994</v>
      </c>
      <c r="G3" s="5">
        <f t="shared" ref="G3:G29" si="0">$D3+$E3+$F3</f>
        <v>82.305628990689655</v>
      </c>
      <c r="H3" s="47">
        <f t="shared" ref="H3:H29" si="1">RANK(G3,G$3:G$57,0)</f>
        <v>48</v>
      </c>
      <c r="I3" s="48">
        <v>0.44444444444444442</v>
      </c>
      <c r="J3" s="5" t="s">
        <v>11</v>
      </c>
      <c r="K3" s="53">
        <v>2</v>
      </c>
      <c r="L3" s="52"/>
    </row>
    <row r="4" spans="1:12" ht="14.25">
      <c r="A4" s="5">
        <v>2</v>
      </c>
      <c r="B4" s="5">
        <v>2013011969</v>
      </c>
      <c r="C4" s="54" t="s">
        <v>12</v>
      </c>
      <c r="D4" s="82">
        <v>20.856592591999998</v>
      </c>
      <c r="E4" s="5">
        <v>59.379760919540232</v>
      </c>
      <c r="F4" s="5">
        <v>8.26</v>
      </c>
      <c r="G4" s="5">
        <f t="shared" si="0"/>
        <v>88.496353511540235</v>
      </c>
      <c r="H4" s="47">
        <f t="shared" si="1"/>
        <v>23</v>
      </c>
      <c r="I4" s="48">
        <v>0.88888888888888884</v>
      </c>
      <c r="J4" s="5" t="s">
        <v>11</v>
      </c>
      <c r="K4" s="53">
        <v>0</v>
      </c>
      <c r="L4" s="52"/>
    </row>
    <row r="5" spans="1:12" ht="14.25">
      <c r="A5" s="5">
        <v>3</v>
      </c>
      <c r="B5" s="5">
        <v>2013011970</v>
      </c>
      <c r="C5" s="53" t="s">
        <v>13</v>
      </c>
      <c r="D5" s="82">
        <v>20.054074074000003</v>
      </c>
      <c r="E5" s="5">
        <v>60.064183908045969</v>
      </c>
      <c r="F5" s="5">
        <v>8.7199999999999989</v>
      </c>
      <c r="G5" s="5">
        <f t="shared" si="0"/>
        <v>88.838257982045974</v>
      </c>
      <c r="H5" s="47">
        <f t="shared" si="1"/>
        <v>19</v>
      </c>
      <c r="I5" s="48">
        <v>0.88888888888888884</v>
      </c>
      <c r="J5" s="5" t="s">
        <v>11</v>
      </c>
      <c r="K5" s="53">
        <v>0</v>
      </c>
      <c r="L5" s="52"/>
    </row>
    <row r="6" spans="1:12" ht="14.25">
      <c r="A6" s="5">
        <v>4</v>
      </c>
      <c r="B6" s="5">
        <v>2013011971</v>
      </c>
      <c r="C6" s="53" t="s">
        <v>14</v>
      </c>
      <c r="D6" s="82">
        <v>20.621037038000001</v>
      </c>
      <c r="E6" s="5">
        <v>60.47502612330198</v>
      </c>
      <c r="F6" s="5">
        <v>9.8400000000000016</v>
      </c>
      <c r="G6" s="5">
        <f t="shared" si="0"/>
        <v>90.936063161301988</v>
      </c>
      <c r="H6" s="47">
        <f t="shared" si="1"/>
        <v>11</v>
      </c>
      <c r="I6" s="48">
        <v>0.94444444444444442</v>
      </c>
      <c r="J6" s="5" t="s">
        <v>11</v>
      </c>
      <c r="K6" s="53">
        <v>0</v>
      </c>
      <c r="L6" s="52"/>
    </row>
    <row r="7" spans="1:12" ht="14.25">
      <c r="A7" s="5">
        <v>5</v>
      </c>
      <c r="B7" s="5">
        <v>2013011972</v>
      </c>
      <c r="C7" s="54" t="s">
        <v>15</v>
      </c>
      <c r="D7" s="82">
        <v>22.411851851999998</v>
      </c>
      <c r="E7" s="5">
        <v>58.183424077434964</v>
      </c>
      <c r="F7" s="5">
        <v>8.4</v>
      </c>
      <c r="G7" s="5">
        <f t="shared" si="0"/>
        <v>88.995275929434968</v>
      </c>
      <c r="H7" s="47">
        <f t="shared" si="1"/>
        <v>18</v>
      </c>
      <c r="I7" s="48">
        <v>0.66666666666666663</v>
      </c>
      <c r="J7" s="5" t="s">
        <v>11</v>
      </c>
      <c r="K7" s="53">
        <v>0</v>
      </c>
      <c r="L7" s="52"/>
    </row>
    <row r="8" spans="1:12" ht="14.25">
      <c r="A8" s="5">
        <v>6</v>
      </c>
      <c r="B8" s="5">
        <v>2013011973</v>
      </c>
      <c r="C8" s="53" t="s">
        <v>16</v>
      </c>
      <c r="D8" s="82">
        <v>19.660740740000001</v>
      </c>
      <c r="E8" s="5">
        <v>64.606379310344835</v>
      </c>
      <c r="F8" s="5">
        <v>9.3800000000000008</v>
      </c>
      <c r="G8" s="5">
        <f t="shared" si="0"/>
        <v>93.647120050344824</v>
      </c>
      <c r="H8" s="47">
        <f t="shared" si="1"/>
        <v>2</v>
      </c>
      <c r="I8" s="48">
        <v>0.88888888888888884</v>
      </c>
      <c r="J8" s="5" t="s">
        <v>11</v>
      </c>
      <c r="K8" s="53">
        <v>0</v>
      </c>
      <c r="L8" s="52"/>
    </row>
    <row r="9" spans="1:12" ht="14.25">
      <c r="A9" s="5">
        <v>7</v>
      </c>
      <c r="B9" s="5">
        <v>2013011974</v>
      </c>
      <c r="C9" s="53" t="s">
        <v>17</v>
      </c>
      <c r="D9" s="82">
        <v>20.114074074000001</v>
      </c>
      <c r="E9" s="5">
        <v>63.387816091954022</v>
      </c>
      <c r="F9" s="5">
        <v>9.1300000000000008</v>
      </c>
      <c r="G9" s="5">
        <f t="shared" si="0"/>
        <v>92.631890165954019</v>
      </c>
      <c r="H9" s="47">
        <f t="shared" si="1"/>
        <v>4</v>
      </c>
      <c r="I9" s="48">
        <v>0.94444444444444442</v>
      </c>
      <c r="J9" s="5" t="s">
        <v>11</v>
      </c>
      <c r="K9" s="53">
        <v>0</v>
      </c>
      <c r="L9" s="52"/>
    </row>
    <row r="10" spans="1:12" ht="14.25">
      <c r="A10" s="5">
        <v>8</v>
      </c>
      <c r="B10" s="5">
        <v>2013011975</v>
      </c>
      <c r="C10" s="54" t="s">
        <v>18</v>
      </c>
      <c r="D10" s="82">
        <v>20.41925926</v>
      </c>
      <c r="E10" s="5">
        <v>59.144689655172421</v>
      </c>
      <c r="F10" s="5">
        <v>9.08</v>
      </c>
      <c r="G10" s="5">
        <f t="shared" si="0"/>
        <v>88.643948915172416</v>
      </c>
      <c r="H10" s="47">
        <f t="shared" si="1"/>
        <v>21</v>
      </c>
      <c r="I10" s="48">
        <v>0.83333333333333337</v>
      </c>
      <c r="J10" s="5" t="s">
        <v>11</v>
      </c>
      <c r="K10" s="53">
        <v>0</v>
      </c>
      <c r="L10" s="52"/>
    </row>
    <row r="11" spans="1:12" ht="14.25">
      <c r="A11" s="5">
        <v>9</v>
      </c>
      <c r="B11" s="5">
        <v>2013011976</v>
      </c>
      <c r="C11" s="53" t="s">
        <v>19</v>
      </c>
      <c r="D11" s="82">
        <v>20.044444444000003</v>
      </c>
      <c r="E11" s="5">
        <v>60.090038314176233</v>
      </c>
      <c r="F11" s="5">
        <v>8.5500000000000007</v>
      </c>
      <c r="G11" s="5">
        <f t="shared" si="0"/>
        <v>88.68448275817623</v>
      </c>
      <c r="H11" s="47">
        <f t="shared" si="1"/>
        <v>20</v>
      </c>
      <c r="I11" s="48">
        <v>0.88888888888888884</v>
      </c>
      <c r="J11" s="5" t="s">
        <v>11</v>
      </c>
      <c r="K11" s="53">
        <v>0</v>
      </c>
      <c r="L11" s="52"/>
    </row>
    <row r="12" spans="1:12" ht="14.25">
      <c r="A12" s="5">
        <v>10</v>
      </c>
      <c r="B12" s="5">
        <v>2013011977</v>
      </c>
      <c r="C12" s="53" t="s">
        <v>20</v>
      </c>
      <c r="D12" s="82">
        <v>20.047407408000002</v>
      </c>
      <c r="E12" s="5">
        <v>54.017471264367813</v>
      </c>
      <c r="F12" s="5">
        <v>8.7099999999999991</v>
      </c>
      <c r="G12" s="5">
        <f t="shared" si="0"/>
        <v>82.774878672367805</v>
      </c>
      <c r="H12" s="47">
        <f t="shared" si="1"/>
        <v>47</v>
      </c>
      <c r="I12" s="48">
        <v>0.5</v>
      </c>
      <c r="J12" s="5" t="s">
        <v>11</v>
      </c>
      <c r="K12" s="53">
        <v>0</v>
      </c>
      <c r="L12" s="52"/>
    </row>
    <row r="13" spans="1:12" ht="14.25">
      <c r="A13" s="5">
        <v>11</v>
      </c>
      <c r="B13" s="5">
        <v>2013011978</v>
      </c>
      <c r="C13" s="53" t="s">
        <v>21</v>
      </c>
      <c r="D13" s="82">
        <v>20.503703704000003</v>
      </c>
      <c r="E13" s="5">
        <v>53.715432283858071</v>
      </c>
      <c r="F13" s="5">
        <v>9.3800000000000008</v>
      </c>
      <c r="G13" s="5">
        <f t="shared" si="0"/>
        <v>83.599135987858062</v>
      </c>
      <c r="H13" s="47">
        <f t="shared" si="1"/>
        <v>45</v>
      </c>
      <c r="I13" s="48">
        <v>0.33333333333333331</v>
      </c>
      <c r="J13" s="5" t="s">
        <v>11</v>
      </c>
      <c r="K13" s="53">
        <v>0</v>
      </c>
      <c r="L13" s="52"/>
    </row>
    <row r="14" spans="1:12" ht="14.25">
      <c r="A14" s="5">
        <v>12</v>
      </c>
      <c r="B14" s="5">
        <v>2013011979</v>
      </c>
      <c r="C14" s="53" t="s">
        <v>22</v>
      </c>
      <c r="D14" s="82">
        <v>20.192888887999999</v>
      </c>
      <c r="E14" s="5">
        <v>55.274655172413794</v>
      </c>
      <c r="F14" s="5">
        <v>8.92</v>
      </c>
      <c r="G14" s="5">
        <f t="shared" si="0"/>
        <v>84.387544060413788</v>
      </c>
      <c r="H14" s="47">
        <f t="shared" si="1"/>
        <v>42</v>
      </c>
      <c r="I14" s="48">
        <v>0.55555555555555558</v>
      </c>
      <c r="J14" s="5" t="s">
        <v>11</v>
      </c>
      <c r="K14" s="53">
        <v>1</v>
      </c>
      <c r="L14" s="52"/>
    </row>
    <row r="15" spans="1:12" ht="14.25">
      <c r="A15" s="5">
        <v>13</v>
      </c>
      <c r="B15" s="5">
        <v>2013011980</v>
      </c>
      <c r="C15" s="53" t="s">
        <v>23</v>
      </c>
      <c r="D15" s="82">
        <v>19.848148148000003</v>
      </c>
      <c r="E15" s="5">
        <v>56.065517241379304</v>
      </c>
      <c r="F15" s="5">
        <v>8.5299999999999994</v>
      </c>
      <c r="G15" s="5">
        <f t="shared" si="0"/>
        <v>84.443665389379305</v>
      </c>
      <c r="H15" s="47">
        <f t="shared" si="1"/>
        <v>41</v>
      </c>
      <c r="I15" s="48">
        <v>0.55555555555555558</v>
      </c>
      <c r="J15" s="5" t="s">
        <v>11</v>
      </c>
      <c r="K15" s="53">
        <v>0</v>
      </c>
      <c r="L15" s="52"/>
    </row>
    <row r="16" spans="1:12" ht="14.25">
      <c r="A16" s="5">
        <v>14</v>
      </c>
      <c r="B16" s="5">
        <v>2013011981</v>
      </c>
      <c r="C16" s="53" t="s">
        <v>24</v>
      </c>
      <c r="D16" s="82">
        <v>20.186666666000001</v>
      </c>
      <c r="E16" s="5">
        <v>59.272781609195398</v>
      </c>
      <c r="F16" s="5">
        <v>10.219999999999999</v>
      </c>
      <c r="G16" s="5">
        <f t="shared" si="0"/>
        <v>89.679448275195398</v>
      </c>
      <c r="H16" s="47">
        <f t="shared" si="1"/>
        <v>15</v>
      </c>
      <c r="I16" s="48">
        <v>0.77777777777777779</v>
      </c>
      <c r="J16" s="5" t="s">
        <v>11</v>
      </c>
      <c r="K16" s="53">
        <v>0</v>
      </c>
      <c r="L16" s="52"/>
    </row>
    <row r="17" spans="1:12" ht="14.25">
      <c r="A17" s="5">
        <v>15</v>
      </c>
      <c r="B17" s="5">
        <v>2013011982</v>
      </c>
      <c r="C17" s="54" t="s">
        <v>25</v>
      </c>
      <c r="D17" s="82">
        <v>19.75925926</v>
      </c>
      <c r="E17" s="5">
        <v>60.442988505747131</v>
      </c>
      <c r="F17" s="5">
        <v>9.5400000000000009</v>
      </c>
      <c r="G17" s="5">
        <f t="shared" si="0"/>
        <v>89.742247765747138</v>
      </c>
      <c r="H17" s="47">
        <f t="shared" si="1"/>
        <v>14</v>
      </c>
      <c r="I17" s="48">
        <v>0.83333333333333337</v>
      </c>
      <c r="J17" s="5" t="s">
        <v>11</v>
      </c>
      <c r="K17" s="53">
        <v>0</v>
      </c>
      <c r="L17" s="52"/>
    </row>
    <row r="18" spans="1:12" ht="14.25">
      <c r="A18" s="5">
        <v>16</v>
      </c>
      <c r="B18" s="5">
        <v>2013011983</v>
      </c>
      <c r="C18" s="54" t="s">
        <v>26</v>
      </c>
      <c r="D18" s="82">
        <v>20.293333334</v>
      </c>
      <c r="E18" s="5">
        <v>58.188908045977001</v>
      </c>
      <c r="F18" s="5">
        <v>9.0400000000000009</v>
      </c>
      <c r="G18" s="5">
        <f t="shared" si="0"/>
        <v>87.522241379977004</v>
      </c>
      <c r="H18" s="47">
        <f t="shared" si="1"/>
        <v>31</v>
      </c>
      <c r="I18" s="48">
        <v>0.55555555555555558</v>
      </c>
      <c r="J18" s="5" t="s">
        <v>11</v>
      </c>
      <c r="K18" s="53">
        <v>0</v>
      </c>
      <c r="L18" s="52"/>
    </row>
    <row r="19" spans="1:12" ht="14.25">
      <c r="A19" s="5">
        <v>17</v>
      </c>
      <c r="B19" s="5">
        <v>2013011984</v>
      </c>
      <c r="C19" s="53" t="s">
        <v>27</v>
      </c>
      <c r="D19" s="82">
        <v>20.471111112000003</v>
      </c>
      <c r="E19" s="5">
        <v>60.743103448275861</v>
      </c>
      <c r="F19" s="5">
        <v>9.6300000000000008</v>
      </c>
      <c r="G19" s="5">
        <f t="shared" si="0"/>
        <v>90.844214560275859</v>
      </c>
      <c r="H19" s="47">
        <f t="shared" si="1"/>
        <v>12</v>
      </c>
      <c r="I19" s="48">
        <v>0.94444444444444442</v>
      </c>
      <c r="J19" s="5" t="s">
        <v>11</v>
      </c>
      <c r="K19" s="53">
        <v>0</v>
      </c>
      <c r="L19" s="52"/>
    </row>
    <row r="20" spans="1:12" ht="14.25">
      <c r="A20" s="5">
        <v>18</v>
      </c>
      <c r="B20" s="5">
        <v>2013011985</v>
      </c>
      <c r="C20" s="53" t="s">
        <v>28</v>
      </c>
      <c r="D20" s="82">
        <v>20.401481482000001</v>
      </c>
      <c r="E20" s="5">
        <v>61.692528735632187</v>
      </c>
      <c r="F20" s="5">
        <v>10.280000000000001</v>
      </c>
      <c r="G20" s="5">
        <f t="shared" si="0"/>
        <v>92.37401021763219</v>
      </c>
      <c r="H20" s="47">
        <f t="shared" si="1"/>
        <v>6</v>
      </c>
      <c r="I20" s="48">
        <v>0.94444444444444442</v>
      </c>
      <c r="J20" s="5" t="s">
        <v>11</v>
      </c>
      <c r="K20" s="53">
        <v>0</v>
      </c>
      <c r="L20" s="52"/>
    </row>
    <row r="21" spans="1:12" ht="14.25">
      <c r="A21" s="5">
        <v>19</v>
      </c>
      <c r="B21" s="5">
        <v>2013011986</v>
      </c>
      <c r="C21" s="53" t="s">
        <v>29</v>
      </c>
      <c r="D21" s="82">
        <v>20.281481482000004</v>
      </c>
      <c r="E21" s="5">
        <v>58.495862068965501</v>
      </c>
      <c r="F21" s="5">
        <v>8.98</v>
      </c>
      <c r="G21" s="5">
        <f t="shared" si="0"/>
        <v>87.757343550965501</v>
      </c>
      <c r="H21" s="47">
        <f t="shared" si="1"/>
        <v>28</v>
      </c>
      <c r="I21" s="48">
        <v>0.66666666666666663</v>
      </c>
      <c r="J21" s="5" t="s">
        <v>11</v>
      </c>
      <c r="K21" s="53">
        <v>0</v>
      </c>
      <c r="L21" s="52"/>
    </row>
    <row r="22" spans="1:12" ht="14.25">
      <c r="A22" s="5">
        <v>20</v>
      </c>
      <c r="B22" s="5">
        <v>2013011987</v>
      </c>
      <c r="C22" s="53" t="s">
        <v>30</v>
      </c>
      <c r="D22" s="82">
        <v>20.748888888</v>
      </c>
      <c r="E22" s="5">
        <v>54.606839080459764</v>
      </c>
      <c r="F22" s="5">
        <v>7.66</v>
      </c>
      <c r="G22" s="5">
        <f t="shared" si="0"/>
        <v>83.015727968459757</v>
      </c>
      <c r="H22" s="47">
        <f t="shared" si="1"/>
        <v>46</v>
      </c>
      <c r="I22" s="48">
        <v>0.66666666666666663</v>
      </c>
      <c r="J22" s="5" t="s">
        <v>11</v>
      </c>
      <c r="K22" s="53">
        <v>1</v>
      </c>
      <c r="L22" s="52"/>
    </row>
    <row r="23" spans="1:12" ht="14.25">
      <c r="A23" s="5">
        <v>21</v>
      </c>
      <c r="B23" s="5">
        <v>2013011988</v>
      </c>
      <c r="C23" s="53" t="s">
        <v>31</v>
      </c>
      <c r="D23" s="82">
        <v>19.988888888000002</v>
      </c>
      <c r="E23" s="5">
        <v>56.973563218390808</v>
      </c>
      <c r="F23" s="5">
        <v>8.39</v>
      </c>
      <c r="G23" s="5">
        <f t="shared" si="0"/>
        <v>85.352452106390814</v>
      </c>
      <c r="H23" s="47">
        <f t="shared" si="1"/>
        <v>37</v>
      </c>
      <c r="I23" s="48">
        <v>0.61111111111111116</v>
      </c>
      <c r="J23" s="5" t="s">
        <v>11</v>
      </c>
      <c r="K23" s="53">
        <v>0</v>
      </c>
      <c r="L23" s="52"/>
    </row>
    <row r="24" spans="1:12" ht="14.25">
      <c r="A24" s="5">
        <v>22</v>
      </c>
      <c r="B24" s="5">
        <v>2013011989</v>
      </c>
      <c r="C24" s="53" t="s">
        <v>32</v>
      </c>
      <c r="D24" s="82">
        <v>19.715555555999998</v>
      </c>
      <c r="E24" s="5">
        <v>50.055310344827582</v>
      </c>
      <c r="F24" s="5">
        <v>8.48</v>
      </c>
      <c r="G24" s="5">
        <f t="shared" si="0"/>
        <v>78.250865900827577</v>
      </c>
      <c r="H24" s="47">
        <f t="shared" si="1"/>
        <v>51</v>
      </c>
      <c r="I24" s="48">
        <v>0.33333333333333331</v>
      </c>
      <c r="J24" s="5" t="s">
        <v>11</v>
      </c>
      <c r="K24" s="53">
        <v>3</v>
      </c>
      <c r="L24" s="52"/>
    </row>
    <row r="25" spans="1:12" ht="14.25">
      <c r="A25" s="5">
        <v>23</v>
      </c>
      <c r="B25" s="5">
        <v>2013011990</v>
      </c>
      <c r="C25" s="53" t="s">
        <v>33</v>
      </c>
      <c r="D25" s="82">
        <v>20.41925926</v>
      </c>
      <c r="E25" s="5">
        <v>59.587218390804594</v>
      </c>
      <c r="F25" s="5">
        <v>9.6300000000000008</v>
      </c>
      <c r="G25" s="5">
        <f t="shared" si="0"/>
        <v>89.636477650804594</v>
      </c>
      <c r="H25" s="47">
        <f t="shared" si="1"/>
        <v>16</v>
      </c>
      <c r="I25" s="48">
        <v>0.83333333333333337</v>
      </c>
      <c r="J25" s="5" t="s">
        <v>11</v>
      </c>
      <c r="K25" s="53">
        <v>0</v>
      </c>
      <c r="L25" s="52"/>
    </row>
    <row r="26" spans="1:12" ht="14.25">
      <c r="A26" s="5">
        <v>24</v>
      </c>
      <c r="B26" s="5">
        <v>2013011991</v>
      </c>
      <c r="C26" s="54" t="s">
        <v>34</v>
      </c>
      <c r="D26" s="82">
        <v>21.878518518</v>
      </c>
      <c r="E26" s="5">
        <v>60.034995579133508</v>
      </c>
      <c r="F26" s="5">
        <v>10.210000000000001</v>
      </c>
      <c r="G26" s="5">
        <f t="shared" si="0"/>
        <v>92.123514097133523</v>
      </c>
      <c r="H26" s="47">
        <f t="shared" si="1"/>
        <v>7</v>
      </c>
      <c r="I26" s="48">
        <v>0.72222222222222221</v>
      </c>
      <c r="J26" s="5" t="s">
        <v>11</v>
      </c>
      <c r="K26" s="53">
        <v>0</v>
      </c>
      <c r="L26" s="52"/>
    </row>
    <row r="27" spans="1:12" ht="14.25">
      <c r="A27" s="5">
        <v>25</v>
      </c>
      <c r="B27" s="5">
        <v>2013011992</v>
      </c>
      <c r="C27" s="53" t="s">
        <v>35</v>
      </c>
      <c r="D27" s="82">
        <v>19.751111112000004</v>
      </c>
      <c r="E27" s="5">
        <v>56.110114942528739</v>
      </c>
      <c r="F27" s="5">
        <v>9.15</v>
      </c>
      <c r="G27" s="5">
        <f t="shared" si="0"/>
        <v>85.011226054528748</v>
      </c>
      <c r="H27" s="47">
        <f t="shared" si="1"/>
        <v>39</v>
      </c>
      <c r="I27" s="48">
        <v>0.55555555555555558</v>
      </c>
      <c r="J27" s="5" t="s">
        <v>11</v>
      </c>
      <c r="K27" s="53">
        <v>1</v>
      </c>
      <c r="L27" s="52"/>
    </row>
    <row r="28" spans="1:12" ht="14.25">
      <c r="A28" s="5">
        <v>26</v>
      </c>
      <c r="B28" s="5">
        <v>2013011993</v>
      </c>
      <c r="C28" s="54" t="s">
        <v>36</v>
      </c>
      <c r="D28" s="82">
        <v>19.021481482000002</v>
      </c>
      <c r="E28" s="5">
        <v>57.487816091954016</v>
      </c>
      <c r="F28" s="5">
        <v>8.6300000000000008</v>
      </c>
      <c r="G28" s="5">
        <f t="shared" si="0"/>
        <v>85.139297573954011</v>
      </c>
      <c r="H28" s="47">
        <f t="shared" si="1"/>
        <v>38</v>
      </c>
      <c r="I28" s="48">
        <v>0.77777777777777779</v>
      </c>
      <c r="J28" s="5" t="s">
        <v>11</v>
      </c>
      <c r="K28" s="53">
        <v>0</v>
      </c>
      <c r="L28" s="52"/>
    </row>
    <row r="29" spans="1:12" ht="14.25">
      <c r="A29" s="5">
        <v>27</v>
      </c>
      <c r="B29" s="5">
        <v>2013011994</v>
      </c>
      <c r="C29" s="53" t="s">
        <v>37</v>
      </c>
      <c r="D29" s="82">
        <v>19.584444444000003</v>
      </c>
      <c r="E29" s="5">
        <v>58.982528735632179</v>
      </c>
      <c r="F29" s="5">
        <v>9.6900000000000013</v>
      </c>
      <c r="G29" s="5">
        <f t="shared" si="0"/>
        <v>88.256973179632183</v>
      </c>
      <c r="H29" s="47">
        <f t="shared" si="1"/>
        <v>24</v>
      </c>
      <c r="I29" s="48">
        <v>0.83333333333333337</v>
      </c>
      <c r="J29" s="5" t="s">
        <v>11</v>
      </c>
      <c r="K29" s="53">
        <v>0</v>
      </c>
      <c r="L29" s="52"/>
    </row>
    <row r="30" spans="1:12" ht="14.25">
      <c r="A30" s="65"/>
      <c r="B30" s="65" t="s">
        <v>347</v>
      </c>
      <c r="C30" s="66"/>
      <c r="D30" s="65"/>
      <c r="E30" s="65"/>
      <c r="F30" s="65"/>
      <c r="G30" s="65" t="s">
        <v>346</v>
      </c>
      <c r="H30" s="67"/>
      <c r="I30" s="68"/>
      <c r="J30" s="65"/>
      <c r="K30" s="66"/>
      <c r="L30" s="69"/>
    </row>
    <row r="31" spans="1:12" ht="14.25">
      <c r="A31" s="65"/>
      <c r="B31" s="65"/>
      <c r="C31" s="66"/>
      <c r="D31" s="65"/>
      <c r="E31" s="65"/>
      <c r="F31" s="65"/>
      <c r="G31" s="65" t="s">
        <v>348</v>
      </c>
      <c r="H31" s="67"/>
      <c r="I31" s="68"/>
      <c r="J31" s="65"/>
      <c r="K31" s="66"/>
      <c r="L31" s="69"/>
    </row>
    <row r="32" spans="1:12" ht="28.5">
      <c r="A32" s="59" t="s">
        <v>0</v>
      </c>
      <c r="B32" s="60" t="s">
        <v>1</v>
      </c>
      <c r="C32" s="59" t="s">
        <v>2</v>
      </c>
      <c r="D32" s="59" t="s">
        <v>3</v>
      </c>
      <c r="E32" s="60" t="s">
        <v>4</v>
      </c>
      <c r="F32" s="60" t="s">
        <v>5</v>
      </c>
      <c r="G32" s="60" t="s">
        <v>6</v>
      </c>
      <c r="H32" s="61" t="s">
        <v>343</v>
      </c>
      <c r="I32" s="62" t="s">
        <v>7</v>
      </c>
      <c r="J32" s="62" t="s">
        <v>8</v>
      </c>
      <c r="K32" s="63" t="s">
        <v>9</v>
      </c>
      <c r="L32" s="63" t="s">
        <v>345</v>
      </c>
    </row>
    <row r="33" spans="1:12" ht="14.25">
      <c r="A33" s="5">
        <v>28</v>
      </c>
      <c r="B33" s="4">
        <v>2013011995</v>
      </c>
      <c r="C33" s="58" t="s">
        <v>38</v>
      </c>
      <c r="D33" s="5">
        <v>18.848000000000003</v>
      </c>
      <c r="E33" s="5">
        <v>42</v>
      </c>
      <c r="F33" s="5">
        <v>8.9400000000000013</v>
      </c>
      <c r="G33" s="5">
        <f>$D33+$E33+$F33</f>
        <v>69.787999999999997</v>
      </c>
      <c r="H33" s="47">
        <f t="shared" ref="H33:H57" si="2">RANK(G33,G$3:G$57,0)</f>
        <v>52</v>
      </c>
      <c r="I33" s="49">
        <v>0.22222222222222221</v>
      </c>
      <c r="J33" s="4" t="s">
        <v>39</v>
      </c>
      <c r="K33" s="55">
        <v>7</v>
      </c>
      <c r="L33" s="52"/>
    </row>
    <row r="34" spans="1:12" ht="14.25">
      <c r="A34" s="5">
        <v>29</v>
      </c>
      <c r="B34" s="4">
        <v>2013011996</v>
      </c>
      <c r="C34" s="4" t="s">
        <v>40</v>
      </c>
      <c r="D34" s="5">
        <v>19.976000000000003</v>
      </c>
      <c r="E34" s="5">
        <v>55.043767798466597</v>
      </c>
      <c r="F34" s="5">
        <v>9.02</v>
      </c>
      <c r="G34" s="5">
        <f t="shared" ref="G34:G57" si="3">$D34+$E34+$F34</f>
        <v>84.039767798466599</v>
      </c>
      <c r="H34" s="47">
        <f t="shared" si="2"/>
        <v>44</v>
      </c>
      <c r="I34" s="49">
        <v>0.55555555555555558</v>
      </c>
      <c r="J34" s="4" t="s">
        <v>39</v>
      </c>
      <c r="K34" s="55">
        <v>0</v>
      </c>
      <c r="L34" s="52"/>
    </row>
    <row r="35" spans="1:12" ht="14.25">
      <c r="A35" s="5">
        <v>30</v>
      </c>
      <c r="B35" s="4">
        <v>2013011997</v>
      </c>
      <c r="C35" s="4" t="s">
        <v>41</v>
      </c>
      <c r="D35" s="5">
        <v>20.32</v>
      </c>
      <c r="E35" s="5">
        <v>61.637721796276018</v>
      </c>
      <c r="F35" s="5">
        <v>9.9400000000000013</v>
      </c>
      <c r="G35" s="5">
        <f t="shared" si="3"/>
        <v>91.897721796276016</v>
      </c>
      <c r="H35" s="47">
        <f t="shared" si="2"/>
        <v>8</v>
      </c>
      <c r="I35" s="49">
        <v>0.94444444444444442</v>
      </c>
      <c r="J35" s="4" t="s">
        <v>39</v>
      </c>
      <c r="K35" s="55">
        <v>0</v>
      </c>
      <c r="L35" s="52"/>
    </row>
    <row r="36" spans="1:12" ht="14.25">
      <c r="A36" s="5">
        <v>31</v>
      </c>
      <c r="B36" s="4">
        <v>2013011998</v>
      </c>
      <c r="C36" s="4" t="s">
        <v>42</v>
      </c>
      <c r="D36" s="5">
        <v>19.940000000000001</v>
      </c>
      <c r="E36" s="5">
        <v>58.978313253012047</v>
      </c>
      <c r="F36" s="5">
        <v>9.68</v>
      </c>
      <c r="G36" s="5">
        <f t="shared" si="3"/>
        <v>88.598313253012037</v>
      </c>
      <c r="H36" s="47">
        <f t="shared" si="2"/>
        <v>22</v>
      </c>
      <c r="I36" s="49">
        <v>0.88888888888888884</v>
      </c>
      <c r="J36" s="4" t="s">
        <v>39</v>
      </c>
      <c r="K36" s="55">
        <v>0</v>
      </c>
      <c r="L36" s="52"/>
    </row>
    <row r="37" spans="1:12" ht="14.25">
      <c r="A37" s="5">
        <v>32</v>
      </c>
      <c r="B37" s="4">
        <v>2013011999</v>
      </c>
      <c r="C37" s="4" t="s">
        <v>43</v>
      </c>
      <c r="D37" s="5">
        <v>21.28</v>
      </c>
      <c r="E37" s="5">
        <v>60.907309236947789</v>
      </c>
      <c r="F37" s="5">
        <v>10.62</v>
      </c>
      <c r="G37" s="5">
        <f t="shared" si="3"/>
        <v>92.807309236947788</v>
      </c>
      <c r="H37" s="47">
        <f t="shared" si="2"/>
        <v>3</v>
      </c>
      <c r="I37" s="49">
        <v>0.94444444444444442</v>
      </c>
      <c r="J37" s="4" t="s">
        <v>39</v>
      </c>
      <c r="K37" s="55">
        <v>0</v>
      </c>
      <c r="L37" s="52"/>
    </row>
    <row r="38" spans="1:12" ht="14.25">
      <c r="A38" s="5">
        <v>33</v>
      </c>
      <c r="B38" s="4">
        <v>2013012000</v>
      </c>
      <c r="C38" s="4" t="s">
        <v>44</v>
      </c>
      <c r="D38" s="5">
        <v>20.808000000000003</v>
      </c>
      <c r="E38" s="5">
        <v>58.53560240963855</v>
      </c>
      <c r="F38" s="5">
        <v>8.4400000000000013</v>
      </c>
      <c r="G38" s="5">
        <f t="shared" si="3"/>
        <v>87.783602409638547</v>
      </c>
      <c r="H38" s="47">
        <f t="shared" si="2"/>
        <v>27</v>
      </c>
      <c r="I38" s="49">
        <v>0.83333333333333337</v>
      </c>
      <c r="J38" s="4" t="s">
        <v>39</v>
      </c>
      <c r="K38" s="55">
        <v>0</v>
      </c>
      <c r="L38" s="52"/>
    </row>
    <row r="39" spans="1:12" ht="14.25">
      <c r="A39" s="5">
        <v>34</v>
      </c>
      <c r="B39" s="4">
        <v>2013012001</v>
      </c>
      <c r="C39" s="4" t="s">
        <v>45</v>
      </c>
      <c r="D39" s="5">
        <v>20.352</v>
      </c>
      <c r="E39" s="5">
        <v>54.749507119386635</v>
      </c>
      <c r="F39" s="5">
        <v>9</v>
      </c>
      <c r="G39" s="5">
        <f t="shared" si="3"/>
        <v>84.101507119386639</v>
      </c>
      <c r="H39" s="47">
        <f t="shared" si="2"/>
        <v>43</v>
      </c>
      <c r="I39" s="49">
        <v>0.66666666666666663</v>
      </c>
      <c r="J39" s="4" t="s">
        <v>39</v>
      </c>
      <c r="K39" s="55">
        <v>0</v>
      </c>
      <c r="L39" s="52"/>
    </row>
    <row r="40" spans="1:12" ht="14.25">
      <c r="A40" s="5">
        <v>35</v>
      </c>
      <c r="B40" s="4">
        <v>2013012002</v>
      </c>
      <c r="C40" s="4" t="s">
        <v>46</v>
      </c>
      <c r="D40" s="5">
        <v>21.1</v>
      </c>
      <c r="E40" s="5">
        <v>59.109799196787151</v>
      </c>
      <c r="F40" s="5">
        <v>12.4</v>
      </c>
      <c r="G40" s="5">
        <f t="shared" si="3"/>
        <v>92.609799196787151</v>
      </c>
      <c r="H40" s="47">
        <f t="shared" si="2"/>
        <v>5</v>
      </c>
      <c r="I40" s="49">
        <v>0.88888888888888884</v>
      </c>
      <c r="J40" s="4" t="s">
        <v>39</v>
      </c>
      <c r="K40" s="55">
        <v>0</v>
      </c>
      <c r="L40" s="52"/>
    </row>
    <row r="41" spans="1:12" ht="14.25">
      <c r="A41" s="5">
        <v>36</v>
      </c>
      <c r="B41" s="4">
        <v>2013012003</v>
      </c>
      <c r="C41" s="4" t="s">
        <v>47</v>
      </c>
      <c r="D41" s="5">
        <v>20.368000000000002</v>
      </c>
      <c r="E41" s="5">
        <v>60.942168674698792</v>
      </c>
      <c r="F41" s="5">
        <v>10.42</v>
      </c>
      <c r="G41" s="5">
        <f t="shared" si="3"/>
        <v>91.730168674698788</v>
      </c>
      <c r="H41" s="47">
        <f t="shared" si="2"/>
        <v>9</v>
      </c>
      <c r="I41" s="49">
        <v>0.88888888888888884</v>
      </c>
      <c r="J41" s="4" t="s">
        <v>39</v>
      </c>
      <c r="K41" s="55">
        <v>0</v>
      </c>
      <c r="L41" s="52"/>
    </row>
    <row r="42" spans="1:12" ht="14.25">
      <c r="A42" s="5">
        <v>37</v>
      </c>
      <c r="B42" s="4">
        <v>2013012004</v>
      </c>
      <c r="C42" s="4" t="s">
        <v>48</v>
      </c>
      <c r="D42" s="5">
        <v>20.391999999999999</v>
      </c>
      <c r="E42" s="5">
        <v>61.144240963855424</v>
      </c>
      <c r="F42" s="5">
        <v>8.68</v>
      </c>
      <c r="G42" s="5">
        <f t="shared" si="3"/>
        <v>90.216240963855427</v>
      </c>
      <c r="H42" s="47">
        <f t="shared" si="2"/>
        <v>13</v>
      </c>
      <c r="I42" s="49">
        <v>0.88888888888888884</v>
      </c>
      <c r="J42" s="4" t="s">
        <v>39</v>
      </c>
      <c r="K42" s="55">
        <v>0</v>
      </c>
      <c r="L42" s="52"/>
    </row>
    <row r="43" spans="1:12" ht="14.25">
      <c r="A43" s="5">
        <v>38</v>
      </c>
      <c r="B43" s="4">
        <v>2013012005</v>
      </c>
      <c r="C43" s="4" t="s">
        <v>49</v>
      </c>
      <c r="D43" s="5">
        <v>19.544</v>
      </c>
      <c r="E43" s="5">
        <v>59.702971887550198</v>
      </c>
      <c r="F43" s="5">
        <v>8.7000000000000011</v>
      </c>
      <c r="G43" s="5">
        <f t="shared" si="3"/>
        <v>87.946971887550205</v>
      </c>
      <c r="H43" s="47">
        <f t="shared" si="2"/>
        <v>25</v>
      </c>
      <c r="I43" s="49">
        <v>0.83333333333333337</v>
      </c>
      <c r="J43" s="4" t="s">
        <v>39</v>
      </c>
      <c r="K43" s="55">
        <v>0</v>
      </c>
      <c r="L43" s="52"/>
    </row>
    <row r="44" spans="1:12" ht="14.25">
      <c r="A44" s="5">
        <v>39</v>
      </c>
      <c r="B44" s="4">
        <v>2013012006</v>
      </c>
      <c r="C44" s="4" t="s">
        <v>50</v>
      </c>
      <c r="D44" s="5">
        <v>19.64</v>
      </c>
      <c r="E44" s="5">
        <v>56.507710843373488</v>
      </c>
      <c r="F44" s="5">
        <v>8.5299999999999994</v>
      </c>
      <c r="G44" s="5">
        <f t="shared" si="3"/>
        <v>84.67771084337349</v>
      </c>
      <c r="H44" s="47">
        <f t="shared" si="2"/>
        <v>40</v>
      </c>
      <c r="I44" s="49">
        <v>0.66666666666666663</v>
      </c>
      <c r="J44" s="4" t="s">
        <v>39</v>
      </c>
      <c r="K44" s="55">
        <v>0</v>
      </c>
      <c r="L44" s="52"/>
    </row>
    <row r="45" spans="1:12" ht="14.25">
      <c r="A45" s="5">
        <v>40</v>
      </c>
      <c r="B45" s="4">
        <v>2013012007</v>
      </c>
      <c r="C45" s="4" t="s">
        <v>51</v>
      </c>
      <c r="D45" s="5">
        <v>19.480000000000004</v>
      </c>
      <c r="E45" s="5">
        <v>57.733132530120479</v>
      </c>
      <c r="F45" s="5">
        <v>9.2199999999999989</v>
      </c>
      <c r="G45" s="5">
        <f t="shared" si="3"/>
        <v>86.433132530120474</v>
      </c>
      <c r="H45" s="47">
        <f t="shared" si="2"/>
        <v>36</v>
      </c>
      <c r="I45" s="49">
        <v>0.72222222222222221</v>
      </c>
      <c r="J45" s="4" t="s">
        <v>39</v>
      </c>
      <c r="K45" s="55">
        <v>0</v>
      </c>
      <c r="L45" s="52"/>
    </row>
    <row r="46" spans="1:12" ht="14.25">
      <c r="A46" s="5">
        <v>41</v>
      </c>
      <c r="B46" s="4">
        <v>2013012008</v>
      </c>
      <c r="C46" s="4" t="s">
        <v>52</v>
      </c>
      <c r="D46" s="5">
        <v>20.103999999999999</v>
      </c>
      <c r="E46" s="5">
        <v>60.873012048192777</v>
      </c>
      <c r="F46" s="5">
        <v>10.15</v>
      </c>
      <c r="G46" s="5">
        <f t="shared" si="3"/>
        <v>91.127012048192782</v>
      </c>
      <c r="H46" s="47">
        <f t="shared" si="2"/>
        <v>10</v>
      </c>
      <c r="I46" s="49">
        <v>0.88888888888888884</v>
      </c>
      <c r="J46" s="4" t="s">
        <v>39</v>
      </c>
      <c r="K46" s="55">
        <v>0</v>
      </c>
      <c r="L46" s="52"/>
    </row>
    <row r="47" spans="1:12" ht="14.25">
      <c r="A47" s="5">
        <v>42</v>
      </c>
      <c r="B47" s="4">
        <v>2013012009</v>
      </c>
      <c r="C47" s="4" t="s">
        <v>53</v>
      </c>
      <c r="D47" s="5">
        <v>20.204000000000004</v>
      </c>
      <c r="E47" s="5">
        <v>60.417028112449799</v>
      </c>
      <c r="F47" s="5">
        <v>8.6300000000000008</v>
      </c>
      <c r="G47" s="5">
        <f t="shared" si="3"/>
        <v>89.251028112449802</v>
      </c>
      <c r="H47" s="47">
        <f t="shared" si="2"/>
        <v>17</v>
      </c>
      <c r="I47" s="49">
        <v>0.94444444444444442</v>
      </c>
      <c r="J47" s="4" t="s">
        <v>39</v>
      </c>
      <c r="K47" s="55">
        <v>0</v>
      </c>
      <c r="L47" s="52"/>
    </row>
    <row r="48" spans="1:12" ht="14.25">
      <c r="A48" s="5">
        <v>43</v>
      </c>
      <c r="B48" s="4">
        <v>2013012010</v>
      </c>
      <c r="C48" s="4" t="s">
        <v>54</v>
      </c>
      <c r="D48" s="5">
        <v>21.016000000000002</v>
      </c>
      <c r="E48" s="5">
        <v>55.312481927710841</v>
      </c>
      <c r="F48" s="5">
        <v>10.290000000000001</v>
      </c>
      <c r="G48" s="5">
        <f t="shared" si="3"/>
        <v>86.618481927710846</v>
      </c>
      <c r="H48" s="47">
        <f t="shared" si="2"/>
        <v>34</v>
      </c>
      <c r="I48" s="49">
        <v>0.72222222222222221</v>
      </c>
      <c r="J48" s="4" t="s">
        <v>39</v>
      </c>
      <c r="K48" s="55">
        <v>1</v>
      </c>
      <c r="L48" s="52"/>
    </row>
    <row r="49" spans="1:12" ht="14.25">
      <c r="A49" s="5">
        <v>44</v>
      </c>
      <c r="B49" s="4">
        <v>2013012011</v>
      </c>
      <c r="C49" s="4" t="s">
        <v>55</v>
      </c>
      <c r="D49" s="5">
        <v>19.916000000000004</v>
      </c>
      <c r="E49" s="5">
        <v>58.545301204819282</v>
      </c>
      <c r="F49" s="5">
        <v>9.4</v>
      </c>
      <c r="G49" s="5">
        <f t="shared" si="3"/>
        <v>87.861301204819284</v>
      </c>
      <c r="H49" s="47">
        <f t="shared" si="2"/>
        <v>26</v>
      </c>
      <c r="I49" s="49">
        <v>0.66666666666666663</v>
      </c>
      <c r="J49" s="4" t="s">
        <v>39</v>
      </c>
      <c r="K49" s="55">
        <v>0</v>
      </c>
      <c r="L49" s="52"/>
    </row>
    <row r="50" spans="1:12" ht="14.25">
      <c r="A50" s="5">
        <v>45</v>
      </c>
      <c r="B50" s="4">
        <v>2013012012</v>
      </c>
      <c r="C50" s="4" t="s">
        <v>56</v>
      </c>
      <c r="D50" s="5">
        <v>19.230000000000004</v>
      </c>
      <c r="E50" s="5">
        <v>51.813493975903619</v>
      </c>
      <c r="F50" s="5">
        <v>8.41</v>
      </c>
      <c r="G50" s="5">
        <f t="shared" si="3"/>
        <v>79.453493975903626</v>
      </c>
      <c r="H50" s="47">
        <f t="shared" si="2"/>
        <v>49</v>
      </c>
      <c r="I50" s="49">
        <v>0.5</v>
      </c>
      <c r="J50" s="4" t="s">
        <v>39</v>
      </c>
      <c r="K50" s="55">
        <v>2</v>
      </c>
      <c r="L50" s="52"/>
    </row>
    <row r="51" spans="1:12" ht="14.25">
      <c r="A51" s="5">
        <v>46</v>
      </c>
      <c r="B51" s="4">
        <v>2013012013</v>
      </c>
      <c r="C51" s="4" t="s">
        <v>57</v>
      </c>
      <c r="D51" s="5">
        <v>19.908000000000001</v>
      </c>
      <c r="E51" s="5">
        <v>57.960843373493979</v>
      </c>
      <c r="F51" s="5">
        <v>9.4599999999999991</v>
      </c>
      <c r="G51" s="5">
        <f t="shared" si="3"/>
        <v>87.328843373493967</v>
      </c>
      <c r="H51" s="47">
        <f t="shared" si="2"/>
        <v>32</v>
      </c>
      <c r="I51" s="49">
        <v>0.77777777777777779</v>
      </c>
      <c r="J51" s="4" t="s">
        <v>39</v>
      </c>
      <c r="K51" s="55">
        <v>0</v>
      </c>
      <c r="L51" s="52"/>
    </row>
    <row r="52" spans="1:12" ht="14.25">
      <c r="A52" s="5">
        <v>47</v>
      </c>
      <c r="B52" s="4">
        <v>2013012014</v>
      </c>
      <c r="C52" s="4" t="s">
        <v>58</v>
      </c>
      <c r="D52" s="5">
        <v>19.928000000000001</v>
      </c>
      <c r="E52" s="5">
        <v>59.132851405622482</v>
      </c>
      <c r="F52" s="5">
        <v>8.6900000000000013</v>
      </c>
      <c r="G52" s="5">
        <f t="shared" si="3"/>
        <v>87.750851405622484</v>
      </c>
      <c r="H52" s="47">
        <f t="shared" si="2"/>
        <v>29</v>
      </c>
      <c r="I52" s="49">
        <v>0.88888888888888884</v>
      </c>
      <c r="J52" s="4" t="s">
        <v>39</v>
      </c>
      <c r="K52" s="55">
        <v>0</v>
      </c>
      <c r="L52" s="52"/>
    </row>
    <row r="53" spans="1:12" ht="14.25">
      <c r="A53" s="5">
        <v>48</v>
      </c>
      <c r="B53" s="4">
        <v>2013012015</v>
      </c>
      <c r="C53" s="4" t="s">
        <v>59</v>
      </c>
      <c r="D53" s="5">
        <v>20.276000000000003</v>
      </c>
      <c r="E53" s="5">
        <v>56.616787148594369</v>
      </c>
      <c r="F53" s="5">
        <v>9.68</v>
      </c>
      <c r="G53" s="5">
        <f t="shared" si="3"/>
        <v>86.572787148594387</v>
      </c>
      <c r="H53" s="47">
        <f t="shared" si="2"/>
        <v>35</v>
      </c>
      <c r="I53" s="49">
        <v>0.61111111111111116</v>
      </c>
      <c r="J53" s="4" t="s">
        <v>39</v>
      </c>
      <c r="K53" s="55">
        <v>0</v>
      </c>
      <c r="L53" s="52"/>
    </row>
    <row r="54" spans="1:12" ht="14.25">
      <c r="A54" s="5">
        <v>49</v>
      </c>
      <c r="B54" s="4">
        <v>2013012016</v>
      </c>
      <c r="C54" s="4" t="s">
        <v>60</v>
      </c>
      <c r="D54" s="5">
        <v>20.304000000000002</v>
      </c>
      <c r="E54" s="5">
        <v>49.239892904953145</v>
      </c>
      <c r="F54" s="5">
        <v>9.2000000000000011</v>
      </c>
      <c r="G54" s="5">
        <f t="shared" si="3"/>
        <v>78.743892904953142</v>
      </c>
      <c r="H54" s="47">
        <f t="shared" si="2"/>
        <v>50</v>
      </c>
      <c r="I54" s="49">
        <v>0.61111111111111116</v>
      </c>
      <c r="J54" s="4" t="s">
        <v>39</v>
      </c>
      <c r="K54" s="55">
        <v>3</v>
      </c>
      <c r="L54" s="52"/>
    </row>
    <row r="55" spans="1:12" ht="14.25">
      <c r="A55" s="5">
        <v>50</v>
      </c>
      <c r="B55" s="4">
        <v>2013012017</v>
      </c>
      <c r="C55" s="4" t="s">
        <v>61</v>
      </c>
      <c r="D55" s="5">
        <v>19.708000000000002</v>
      </c>
      <c r="E55" s="5">
        <v>56.904433734939758</v>
      </c>
      <c r="F55" s="5">
        <v>10.38</v>
      </c>
      <c r="G55" s="5">
        <f t="shared" si="3"/>
        <v>86.992433734939752</v>
      </c>
      <c r="H55" s="47">
        <f t="shared" si="2"/>
        <v>33</v>
      </c>
      <c r="I55" s="49">
        <v>0.72222222222222221</v>
      </c>
      <c r="J55" s="4" t="s">
        <v>39</v>
      </c>
      <c r="K55" s="55">
        <v>0</v>
      </c>
      <c r="L55" s="52"/>
    </row>
    <row r="56" spans="1:12" ht="14.25">
      <c r="A56" s="5">
        <v>51</v>
      </c>
      <c r="B56" s="4">
        <v>2013012019</v>
      </c>
      <c r="C56" s="4" t="s">
        <v>62</v>
      </c>
      <c r="D56" s="5">
        <v>20.476000000000003</v>
      </c>
      <c r="E56" s="5">
        <v>66.482851405622483</v>
      </c>
      <c r="F56" s="5">
        <v>9.36</v>
      </c>
      <c r="G56" s="5">
        <f t="shared" si="3"/>
        <v>96.318851405622482</v>
      </c>
      <c r="H56" s="47">
        <f t="shared" si="2"/>
        <v>1</v>
      </c>
      <c r="I56" s="49">
        <v>1</v>
      </c>
      <c r="J56" s="4" t="s">
        <v>39</v>
      </c>
      <c r="K56" s="55">
        <v>0</v>
      </c>
      <c r="L56" s="52"/>
    </row>
    <row r="57" spans="1:12" ht="14.25">
      <c r="A57" s="5">
        <v>52</v>
      </c>
      <c r="B57" s="4">
        <v>2013012020</v>
      </c>
      <c r="C57" s="4" t="s">
        <v>63</v>
      </c>
      <c r="D57" s="5">
        <v>20.384</v>
      </c>
      <c r="E57" s="5">
        <v>57.309253012048188</v>
      </c>
      <c r="F57" s="5">
        <v>9.8400000000000016</v>
      </c>
      <c r="G57" s="5">
        <f t="shared" si="3"/>
        <v>87.533253012048192</v>
      </c>
      <c r="H57" s="47">
        <f t="shared" si="2"/>
        <v>30</v>
      </c>
      <c r="I57" s="49">
        <v>0.72222222222222221</v>
      </c>
      <c r="J57" s="4" t="s">
        <v>39</v>
      </c>
      <c r="K57" s="55">
        <v>0</v>
      </c>
      <c r="L57" s="52"/>
    </row>
    <row r="58" spans="1:12" ht="14.25">
      <c r="A58" s="65"/>
      <c r="B58" s="65" t="s">
        <v>349</v>
      </c>
      <c r="C58" s="66"/>
      <c r="D58" s="65"/>
      <c r="E58" s="65"/>
      <c r="F58" s="65"/>
      <c r="G58" s="65" t="s">
        <v>346</v>
      </c>
      <c r="H58" s="67"/>
      <c r="I58" s="68"/>
      <c r="J58" s="65"/>
      <c r="K58" s="66"/>
      <c r="L58" s="69"/>
    </row>
    <row r="59" spans="1:12" ht="14.25">
      <c r="A59" s="65"/>
      <c r="B59" s="65"/>
      <c r="C59" s="66"/>
      <c r="D59" s="65"/>
      <c r="E59" s="65"/>
      <c r="F59" s="65"/>
      <c r="G59" s="65" t="s">
        <v>348</v>
      </c>
      <c r="H59" s="67"/>
      <c r="I59" s="68"/>
      <c r="J59" s="65"/>
      <c r="K59" s="66"/>
      <c r="L59" s="69"/>
    </row>
  </sheetData>
  <mergeCells count="1">
    <mergeCell ref="A1:L1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opLeftCell="D1" workbookViewId="0">
      <pane ySplit="2" topLeftCell="A21" activePane="bottomLeft" state="frozen"/>
      <selection pane="bottomLeft" activeCell="A25" sqref="A25:XFD25"/>
    </sheetView>
  </sheetViews>
  <sheetFormatPr defaultRowHeight="13.5"/>
  <cols>
    <col min="1" max="1" width="10.75" customWidth="1"/>
    <col min="2" max="2" width="8.5" customWidth="1"/>
    <col min="3" max="3" width="9.125" customWidth="1"/>
    <col min="4" max="4" width="18.5" customWidth="1"/>
    <col min="5" max="5" width="26.5" customWidth="1"/>
    <col min="6" max="6" width="14.125" customWidth="1"/>
    <col min="7" max="7" width="29" customWidth="1"/>
    <col min="8" max="8" width="18.125" customWidth="1"/>
    <col min="9" max="9" width="17.75" customWidth="1"/>
    <col min="10" max="10" width="7.25" bestFit="1" customWidth="1"/>
    <col min="11" max="11" width="7.25" customWidth="1"/>
    <col min="12" max="12" width="8.875" customWidth="1"/>
    <col min="13" max="13" width="8.25" customWidth="1"/>
  </cols>
  <sheetData>
    <row r="1" spans="1:13" ht="31.5">
      <c r="A1" s="72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8.5">
      <c r="A2" s="6" t="s">
        <v>1</v>
      </c>
      <c r="B2" s="6" t="s">
        <v>2</v>
      </c>
      <c r="C2" s="6" t="s">
        <v>65</v>
      </c>
      <c r="D2" s="6" t="s">
        <v>66</v>
      </c>
      <c r="E2" s="6" t="s">
        <v>67</v>
      </c>
      <c r="F2" s="6" t="s">
        <v>68</v>
      </c>
      <c r="G2" s="7" t="s">
        <v>69</v>
      </c>
      <c r="H2" s="7" t="s">
        <v>81</v>
      </c>
      <c r="I2" s="7" t="s">
        <v>70</v>
      </c>
      <c r="J2" s="7" t="s">
        <v>71</v>
      </c>
      <c r="K2" s="6" t="s">
        <v>72</v>
      </c>
      <c r="L2" s="6" t="s">
        <v>73</v>
      </c>
      <c r="M2" s="8" t="s">
        <v>74</v>
      </c>
    </row>
    <row r="3" spans="1:13" ht="27">
      <c r="A3" s="31">
        <v>2013011968</v>
      </c>
      <c r="B3" s="32" t="s">
        <v>10</v>
      </c>
      <c r="C3" s="31">
        <v>91.851851850000003</v>
      </c>
      <c r="D3" s="33" t="s">
        <v>83</v>
      </c>
      <c r="E3" s="34" t="s">
        <v>77</v>
      </c>
      <c r="F3" s="34" t="s">
        <v>78</v>
      </c>
      <c r="G3" s="34" t="s">
        <v>79</v>
      </c>
      <c r="H3" s="34" t="s">
        <v>80</v>
      </c>
      <c r="I3" s="34"/>
      <c r="J3" s="34" t="s">
        <v>75</v>
      </c>
      <c r="K3" s="31">
        <v>5.7</v>
      </c>
      <c r="L3" s="31">
        <f t="shared" ref="L3:L29" si="0">C3+K3</f>
        <v>97.551851850000006</v>
      </c>
      <c r="M3" s="75">
        <v>19.510370370000004</v>
      </c>
    </row>
    <row r="4" spans="1:13" ht="54">
      <c r="A4" s="31">
        <v>2013011969</v>
      </c>
      <c r="B4" s="35" t="s">
        <v>12</v>
      </c>
      <c r="C4" s="31">
        <v>92.962962959999999</v>
      </c>
      <c r="D4" s="33" t="s">
        <v>120</v>
      </c>
      <c r="E4" s="34" t="s">
        <v>121</v>
      </c>
      <c r="F4" s="34"/>
      <c r="G4" s="33" t="s">
        <v>298</v>
      </c>
      <c r="H4" s="11" t="s">
        <v>122</v>
      </c>
      <c r="I4" s="11" t="s">
        <v>123</v>
      </c>
      <c r="J4" s="18"/>
      <c r="K4" s="31">
        <v>11.32</v>
      </c>
      <c r="L4" s="31">
        <f t="shared" si="0"/>
        <v>104.28296295999999</v>
      </c>
      <c r="M4" s="75">
        <v>20.856592591999998</v>
      </c>
    </row>
    <row r="5" spans="1:13" ht="40.5">
      <c r="A5" s="31">
        <v>2013011970</v>
      </c>
      <c r="B5" s="32" t="s">
        <v>13</v>
      </c>
      <c r="C5" s="31">
        <v>93.370370370000003</v>
      </c>
      <c r="D5" s="34"/>
      <c r="E5" s="33" t="s">
        <v>124</v>
      </c>
      <c r="F5" s="34"/>
      <c r="G5" s="33" t="s">
        <v>125</v>
      </c>
      <c r="H5" s="33" t="s">
        <v>126</v>
      </c>
      <c r="I5" s="34"/>
      <c r="J5" s="34"/>
      <c r="K5" s="31">
        <v>6.9</v>
      </c>
      <c r="L5" s="31">
        <f t="shared" si="0"/>
        <v>100.27037037000001</v>
      </c>
      <c r="M5" s="75">
        <v>20.054074073999999</v>
      </c>
    </row>
    <row r="6" spans="1:13" ht="27">
      <c r="A6" s="31">
        <v>2013011971</v>
      </c>
      <c r="B6" s="32" t="s">
        <v>14</v>
      </c>
      <c r="C6" s="31">
        <v>93.185185189999999</v>
      </c>
      <c r="D6" s="33" t="s">
        <v>127</v>
      </c>
      <c r="E6" s="34" t="s">
        <v>128</v>
      </c>
      <c r="F6" s="34"/>
      <c r="G6" s="34" t="s">
        <v>129</v>
      </c>
      <c r="H6" s="36" t="s">
        <v>130</v>
      </c>
      <c r="I6" s="37" t="s">
        <v>131</v>
      </c>
      <c r="J6" s="37"/>
      <c r="K6" s="31">
        <v>9.92</v>
      </c>
      <c r="L6" s="31">
        <f t="shared" si="0"/>
        <v>103.10518519</v>
      </c>
      <c r="M6" s="75">
        <v>20.621037038000001</v>
      </c>
    </row>
    <row r="7" spans="1:13" ht="60">
      <c r="A7" s="31">
        <v>2013011972</v>
      </c>
      <c r="B7" s="35" t="s">
        <v>15</v>
      </c>
      <c r="C7" s="31">
        <v>93.259259259999993</v>
      </c>
      <c r="D7" s="33" t="s">
        <v>132</v>
      </c>
      <c r="E7" s="34" t="s">
        <v>133</v>
      </c>
      <c r="F7" s="34"/>
      <c r="G7" s="33" t="s">
        <v>134</v>
      </c>
      <c r="H7" s="36" t="s">
        <v>299</v>
      </c>
      <c r="I7" s="36" t="s">
        <v>135</v>
      </c>
      <c r="J7" s="37"/>
      <c r="K7" s="31">
        <v>18.8</v>
      </c>
      <c r="L7" s="31">
        <f t="shared" si="0"/>
        <v>112.05925925999999</v>
      </c>
      <c r="M7" s="75">
        <v>22.411851851999998</v>
      </c>
    </row>
    <row r="8" spans="1:13" ht="67.5">
      <c r="A8" s="31">
        <v>2013011973</v>
      </c>
      <c r="B8" s="32" t="s">
        <v>16</v>
      </c>
      <c r="C8" s="31">
        <v>92.703703700000005</v>
      </c>
      <c r="D8" s="5" t="s">
        <v>352</v>
      </c>
      <c r="E8" s="34"/>
      <c r="F8" s="34"/>
      <c r="G8" s="34"/>
      <c r="H8" s="33" t="s">
        <v>136</v>
      </c>
      <c r="I8" s="33"/>
      <c r="J8" s="34"/>
      <c r="K8" s="31">
        <v>5.6</v>
      </c>
      <c r="L8" s="31">
        <f t="shared" si="0"/>
        <v>98.3037037</v>
      </c>
      <c r="M8" s="75">
        <v>19.660740740000001</v>
      </c>
    </row>
    <row r="9" spans="1:13" ht="67.5">
      <c r="A9" s="31">
        <v>2013011974</v>
      </c>
      <c r="B9" s="32" t="s">
        <v>17</v>
      </c>
      <c r="C9" s="31">
        <v>93.370370370000003</v>
      </c>
      <c r="D9" s="34"/>
      <c r="E9" s="33" t="s">
        <v>137</v>
      </c>
      <c r="F9" s="34"/>
      <c r="G9" s="33" t="s">
        <v>138</v>
      </c>
      <c r="H9" s="33" t="s">
        <v>139</v>
      </c>
      <c r="I9" s="33"/>
      <c r="J9" s="34"/>
      <c r="K9" s="31">
        <v>7.2</v>
      </c>
      <c r="L9" s="31">
        <f t="shared" si="0"/>
        <v>100.57037037000001</v>
      </c>
      <c r="M9" s="75">
        <v>20.114074074000001</v>
      </c>
    </row>
    <row r="10" spans="1:13" ht="135">
      <c r="A10" s="31">
        <v>2013011975</v>
      </c>
      <c r="B10" s="35" t="s">
        <v>18</v>
      </c>
      <c r="C10" s="31">
        <v>93.296296299999995</v>
      </c>
      <c r="D10" s="33" t="s">
        <v>140</v>
      </c>
      <c r="E10" s="34" t="s">
        <v>141</v>
      </c>
      <c r="F10" s="34" t="s">
        <v>142</v>
      </c>
      <c r="G10" s="16" t="s">
        <v>300</v>
      </c>
      <c r="H10" s="33" t="s">
        <v>143</v>
      </c>
      <c r="I10" s="33"/>
      <c r="J10" s="34"/>
      <c r="K10" s="31">
        <v>8.8000000000000007</v>
      </c>
      <c r="L10" s="31">
        <f t="shared" si="0"/>
        <v>102.09629629999999</v>
      </c>
      <c r="M10" s="75">
        <v>20.41925926</v>
      </c>
    </row>
    <row r="11" spans="1:13" ht="81">
      <c r="A11" s="31">
        <v>2013011976</v>
      </c>
      <c r="B11" s="32" t="s">
        <v>19</v>
      </c>
      <c r="C11" s="31">
        <v>93.222222220000006</v>
      </c>
      <c r="D11" s="34" t="s">
        <v>144</v>
      </c>
      <c r="E11" s="34" t="s">
        <v>145</v>
      </c>
      <c r="F11" s="34" t="s">
        <v>146</v>
      </c>
      <c r="G11" s="16" t="s">
        <v>147</v>
      </c>
      <c r="H11" s="33" t="s">
        <v>148</v>
      </c>
      <c r="I11" s="33"/>
      <c r="J11" s="34"/>
      <c r="K11" s="31">
        <v>7</v>
      </c>
      <c r="L11" s="31">
        <f t="shared" si="0"/>
        <v>100.22222222000001</v>
      </c>
      <c r="M11" s="75">
        <v>20.044444444000003</v>
      </c>
    </row>
    <row r="12" spans="1:13" ht="54">
      <c r="A12" s="31">
        <v>2013011977</v>
      </c>
      <c r="B12" s="32" t="s">
        <v>20</v>
      </c>
      <c r="C12" s="31">
        <v>93.037037040000001</v>
      </c>
      <c r="D12" s="34"/>
      <c r="E12" s="33" t="s">
        <v>149</v>
      </c>
      <c r="F12" s="34"/>
      <c r="G12" s="16" t="s">
        <v>150</v>
      </c>
      <c r="H12" s="33" t="s">
        <v>151</v>
      </c>
      <c r="I12" s="33"/>
      <c r="J12" s="34"/>
      <c r="K12" s="31">
        <v>7.2</v>
      </c>
      <c r="L12" s="31">
        <f t="shared" si="0"/>
        <v>100.23703704</v>
      </c>
      <c r="M12" s="75">
        <v>20.047407408000002</v>
      </c>
    </row>
    <row r="13" spans="1:13" ht="81">
      <c r="A13" s="31">
        <v>2013011978</v>
      </c>
      <c r="B13" s="32" t="s">
        <v>21</v>
      </c>
      <c r="C13" s="31">
        <v>93.518518520000001</v>
      </c>
      <c r="D13" s="34" t="s">
        <v>152</v>
      </c>
      <c r="E13" s="34"/>
      <c r="F13" s="33" t="s">
        <v>153</v>
      </c>
      <c r="G13" s="16" t="s">
        <v>154</v>
      </c>
      <c r="H13" s="33" t="s">
        <v>301</v>
      </c>
      <c r="I13" s="33"/>
      <c r="J13" s="34"/>
      <c r="K13" s="31">
        <v>9</v>
      </c>
      <c r="L13" s="31">
        <f t="shared" si="0"/>
        <v>102.51851852</v>
      </c>
      <c r="M13" s="75">
        <v>20.503703704000003</v>
      </c>
    </row>
    <row r="14" spans="1:13" ht="54">
      <c r="A14" s="31">
        <v>2013011979</v>
      </c>
      <c r="B14" s="32" t="s">
        <v>22</v>
      </c>
      <c r="C14" s="31">
        <v>92.444444439999998</v>
      </c>
      <c r="D14" s="33" t="s">
        <v>155</v>
      </c>
      <c r="E14" s="33" t="s">
        <v>156</v>
      </c>
      <c r="F14" s="34"/>
      <c r="G14" s="16" t="s">
        <v>157</v>
      </c>
      <c r="H14" s="33" t="s">
        <v>158</v>
      </c>
      <c r="I14" s="33"/>
      <c r="J14" s="34"/>
      <c r="K14" s="31">
        <v>8.52</v>
      </c>
      <c r="L14" s="31">
        <f t="shared" si="0"/>
        <v>100.96444443999999</v>
      </c>
      <c r="M14" s="75">
        <v>20.192888887999999</v>
      </c>
    </row>
    <row r="15" spans="1:13" ht="40.5">
      <c r="A15" s="31">
        <v>2013011980</v>
      </c>
      <c r="B15" s="32" t="s">
        <v>23</v>
      </c>
      <c r="C15" s="31">
        <v>92.740740740000007</v>
      </c>
      <c r="D15" s="34" t="s">
        <v>159</v>
      </c>
      <c r="E15" s="33" t="s">
        <v>160</v>
      </c>
      <c r="F15" s="34"/>
      <c r="G15" s="16" t="s">
        <v>161</v>
      </c>
      <c r="H15" s="33" t="s">
        <v>162</v>
      </c>
      <c r="I15" s="33"/>
      <c r="J15" s="34"/>
      <c r="K15" s="31">
        <v>6.5</v>
      </c>
      <c r="L15" s="31">
        <f t="shared" si="0"/>
        <v>99.240740740000007</v>
      </c>
      <c r="M15" s="75">
        <v>19.848148148000003</v>
      </c>
    </row>
    <row r="16" spans="1:13" ht="67.5">
      <c r="A16" s="31">
        <v>2013011981</v>
      </c>
      <c r="B16" s="32" t="s">
        <v>24</v>
      </c>
      <c r="C16" s="31">
        <v>93.333333330000002</v>
      </c>
      <c r="D16" s="34" t="s">
        <v>163</v>
      </c>
      <c r="E16" s="34" t="s">
        <v>164</v>
      </c>
      <c r="F16" s="34" t="s">
        <v>165</v>
      </c>
      <c r="G16" s="16" t="s">
        <v>166</v>
      </c>
      <c r="H16" s="33" t="s">
        <v>167</v>
      </c>
      <c r="I16" s="33"/>
      <c r="J16" s="34"/>
      <c r="K16" s="31">
        <v>7.6</v>
      </c>
      <c r="L16" s="31">
        <f t="shared" si="0"/>
        <v>100.93333333</v>
      </c>
      <c r="M16" s="75">
        <v>20.186666666000001</v>
      </c>
    </row>
    <row r="17" spans="1:13" ht="54">
      <c r="A17" s="31">
        <v>2013011982</v>
      </c>
      <c r="B17" s="35" t="s">
        <v>25</v>
      </c>
      <c r="C17" s="31">
        <v>93.296296299999995</v>
      </c>
      <c r="D17" s="34"/>
      <c r="E17" s="34" t="s">
        <v>168</v>
      </c>
      <c r="F17" s="33"/>
      <c r="G17" s="16" t="s">
        <v>169</v>
      </c>
      <c r="H17" s="34" t="s">
        <v>170</v>
      </c>
      <c r="I17" s="34"/>
      <c r="J17" s="34"/>
      <c r="K17" s="31">
        <v>5.5</v>
      </c>
      <c r="L17" s="31">
        <f t="shared" si="0"/>
        <v>98.796296299999995</v>
      </c>
      <c r="M17" s="75">
        <v>19.75925926</v>
      </c>
    </row>
    <row r="18" spans="1:13" ht="54">
      <c r="A18" s="31">
        <v>2013011983</v>
      </c>
      <c r="B18" s="35" t="s">
        <v>26</v>
      </c>
      <c r="C18" s="31">
        <v>92.666666669999998</v>
      </c>
      <c r="D18" s="34" t="s">
        <v>171</v>
      </c>
      <c r="E18" s="34" t="s">
        <v>172</v>
      </c>
      <c r="F18" s="34" t="s">
        <v>173</v>
      </c>
      <c r="G18" s="16" t="s">
        <v>174</v>
      </c>
      <c r="H18" s="33" t="s">
        <v>175</v>
      </c>
      <c r="I18" s="33"/>
      <c r="J18" s="34"/>
      <c r="K18" s="31">
        <v>8.8000000000000007</v>
      </c>
      <c r="L18" s="31">
        <f t="shared" si="0"/>
        <v>101.46666667</v>
      </c>
      <c r="M18" s="75">
        <v>20.293333334</v>
      </c>
    </row>
    <row r="19" spans="1:13" ht="54">
      <c r="A19" s="31">
        <v>2013011984</v>
      </c>
      <c r="B19" s="32" t="s">
        <v>27</v>
      </c>
      <c r="C19" s="31">
        <v>93.555555560000002</v>
      </c>
      <c r="D19" s="34"/>
      <c r="E19" s="33" t="s">
        <v>176</v>
      </c>
      <c r="F19" s="33" t="s">
        <v>177</v>
      </c>
      <c r="G19" s="17" t="s">
        <v>178</v>
      </c>
      <c r="H19" s="33" t="s">
        <v>179</v>
      </c>
      <c r="I19" s="33"/>
      <c r="J19" s="34"/>
      <c r="K19" s="31">
        <v>8.8000000000000007</v>
      </c>
      <c r="L19" s="31">
        <f t="shared" si="0"/>
        <v>102.35555556</v>
      </c>
      <c r="M19" s="75">
        <v>20.471111112000003</v>
      </c>
    </row>
    <row r="20" spans="1:13" ht="67.5">
      <c r="A20" s="31">
        <v>2013011985</v>
      </c>
      <c r="B20" s="32" t="s">
        <v>28</v>
      </c>
      <c r="C20" s="31">
        <v>93.407407410000005</v>
      </c>
      <c r="D20" s="34" t="s">
        <v>180</v>
      </c>
      <c r="E20" s="33" t="s">
        <v>181</v>
      </c>
      <c r="F20" s="34"/>
      <c r="G20" s="33" t="s">
        <v>182</v>
      </c>
      <c r="H20" s="33" t="s">
        <v>183</v>
      </c>
      <c r="I20" s="33"/>
      <c r="J20" s="34"/>
      <c r="K20" s="31">
        <v>8.6</v>
      </c>
      <c r="L20" s="31">
        <f t="shared" si="0"/>
        <v>102.00740741</v>
      </c>
      <c r="M20" s="75">
        <v>20.401481482000001</v>
      </c>
    </row>
    <row r="21" spans="1:13" ht="54">
      <c r="A21" s="31">
        <v>2013011986</v>
      </c>
      <c r="B21" s="32" t="s">
        <v>29</v>
      </c>
      <c r="C21" s="31">
        <v>93.407407410000005</v>
      </c>
      <c r="D21" s="34"/>
      <c r="E21" s="33" t="s">
        <v>184</v>
      </c>
      <c r="F21" s="34" t="s">
        <v>185</v>
      </c>
      <c r="G21" s="33" t="s">
        <v>186</v>
      </c>
      <c r="H21" s="33" t="s">
        <v>187</v>
      </c>
      <c r="I21" s="33"/>
      <c r="J21" s="34"/>
      <c r="K21" s="31">
        <v>8</v>
      </c>
      <c r="L21" s="31">
        <f t="shared" si="0"/>
        <v>101.40740741</v>
      </c>
      <c r="M21" s="75">
        <v>20.281481482000004</v>
      </c>
    </row>
    <row r="22" spans="1:13" ht="67.5">
      <c r="A22" s="31">
        <v>2013011987</v>
      </c>
      <c r="B22" s="32" t="s">
        <v>30</v>
      </c>
      <c r="C22" s="31">
        <v>92.444444439999998</v>
      </c>
      <c r="D22" s="34"/>
      <c r="E22" s="33" t="s">
        <v>188</v>
      </c>
      <c r="F22" s="34" t="s">
        <v>189</v>
      </c>
      <c r="G22" s="33" t="s">
        <v>190</v>
      </c>
      <c r="H22" s="11" t="s">
        <v>191</v>
      </c>
      <c r="I22" s="11" t="s">
        <v>192</v>
      </c>
      <c r="J22" s="18"/>
      <c r="K22" s="31">
        <v>11.3</v>
      </c>
      <c r="L22" s="31">
        <f t="shared" si="0"/>
        <v>103.74444444</v>
      </c>
      <c r="M22" s="75">
        <v>20.748888888</v>
      </c>
    </row>
    <row r="23" spans="1:13" ht="27">
      <c r="A23" s="31">
        <v>2013011988</v>
      </c>
      <c r="B23" s="32" t="s">
        <v>31</v>
      </c>
      <c r="C23" s="31">
        <v>93.444444439999998</v>
      </c>
      <c r="D23" s="34"/>
      <c r="E23" s="34" t="s">
        <v>193</v>
      </c>
      <c r="F23" s="34"/>
      <c r="G23" s="33" t="s">
        <v>194</v>
      </c>
      <c r="H23" s="34" t="s">
        <v>195</v>
      </c>
      <c r="I23" s="34"/>
      <c r="J23" s="34"/>
      <c r="K23" s="31">
        <v>6.5</v>
      </c>
      <c r="L23" s="31">
        <f t="shared" si="0"/>
        <v>99.944444439999998</v>
      </c>
      <c r="M23" s="75">
        <v>19.988888888000002</v>
      </c>
    </row>
    <row r="24" spans="1:13" ht="54">
      <c r="A24" s="31">
        <v>2013011989</v>
      </c>
      <c r="B24" s="32" t="s">
        <v>32</v>
      </c>
      <c r="C24" s="31">
        <v>91.777777779999994</v>
      </c>
      <c r="D24" s="34"/>
      <c r="E24" s="33" t="s">
        <v>196</v>
      </c>
      <c r="F24" s="34" t="s">
        <v>197</v>
      </c>
      <c r="G24" s="33" t="s">
        <v>198</v>
      </c>
      <c r="H24" s="33" t="s">
        <v>199</v>
      </c>
      <c r="I24" s="34"/>
      <c r="J24" s="34"/>
      <c r="K24" s="31">
        <v>6.8</v>
      </c>
      <c r="L24" s="31">
        <f t="shared" si="0"/>
        <v>98.577777779999991</v>
      </c>
      <c r="M24" s="75">
        <v>19.715555555999998</v>
      </c>
    </row>
    <row r="25" spans="1:13" ht="67.5">
      <c r="A25" s="31">
        <v>2013011990</v>
      </c>
      <c r="B25" s="32" t="s">
        <v>33</v>
      </c>
      <c r="C25" s="31">
        <v>93.296296299999995</v>
      </c>
      <c r="D25" s="34"/>
      <c r="E25" s="33" t="s">
        <v>200</v>
      </c>
      <c r="F25" s="34" t="s">
        <v>201</v>
      </c>
      <c r="G25" s="33" t="s">
        <v>202</v>
      </c>
      <c r="H25" s="33" t="s">
        <v>203</v>
      </c>
      <c r="I25" s="33"/>
      <c r="J25" s="34"/>
      <c r="K25" s="31">
        <v>8.8000000000000007</v>
      </c>
      <c r="L25" s="31">
        <f t="shared" si="0"/>
        <v>102.09629629999999</v>
      </c>
      <c r="M25" s="75">
        <v>20.41925926</v>
      </c>
    </row>
    <row r="26" spans="1:13" ht="67.5">
      <c r="A26" s="31">
        <v>2013011991</v>
      </c>
      <c r="B26" s="35" t="s">
        <v>34</v>
      </c>
      <c r="C26" s="31">
        <v>93.592592589999995</v>
      </c>
      <c r="D26" s="34" t="s">
        <v>204</v>
      </c>
      <c r="E26" s="34" t="s">
        <v>205</v>
      </c>
      <c r="F26" s="34" t="s">
        <v>206</v>
      </c>
      <c r="G26" s="33" t="s">
        <v>207</v>
      </c>
      <c r="H26" s="33" t="s">
        <v>208</v>
      </c>
      <c r="I26" s="33" t="s">
        <v>209</v>
      </c>
      <c r="J26" s="34"/>
      <c r="K26" s="31">
        <v>15.8</v>
      </c>
      <c r="L26" s="31">
        <f t="shared" si="0"/>
        <v>109.39259258999999</v>
      </c>
      <c r="M26" s="75">
        <v>21.878518518</v>
      </c>
    </row>
    <row r="27" spans="1:13" ht="27">
      <c r="A27" s="31">
        <v>2013011992</v>
      </c>
      <c r="B27" s="32" t="s">
        <v>35</v>
      </c>
      <c r="C27" s="31">
        <v>92.555555560000002</v>
      </c>
      <c r="D27" s="34"/>
      <c r="E27" s="34" t="s">
        <v>210</v>
      </c>
      <c r="F27" s="34" t="s">
        <v>211</v>
      </c>
      <c r="G27" s="33" t="s">
        <v>212</v>
      </c>
      <c r="H27" s="33" t="s">
        <v>213</v>
      </c>
      <c r="I27" s="34"/>
      <c r="J27" s="34"/>
      <c r="K27" s="31">
        <v>6.2</v>
      </c>
      <c r="L27" s="31">
        <f t="shared" si="0"/>
        <v>98.755555560000005</v>
      </c>
      <c r="M27" s="75">
        <v>19.751111112000004</v>
      </c>
    </row>
    <row r="28" spans="1:13">
      <c r="A28" s="31">
        <v>2013011993</v>
      </c>
      <c r="B28" s="35" t="s">
        <v>36</v>
      </c>
      <c r="C28" s="31">
        <v>92.407407410000005</v>
      </c>
      <c r="D28" s="34" t="s">
        <v>214</v>
      </c>
      <c r="E28" s="34" t="s">
        <v>215</v>
      </c>
      <c r="F28" s="34"/>
      <c r="G28" s="34">
        <v>0</v>
      </c>
      <c r="H28" s="34" t="s">
        <v>216</v>
      </c>
      <c r="I28" s="34"/>
      <c r="J28" s="34"/>
      <c r="K28" s="31">
        <v>2.7</v>
      </c>
      <c r="L28" s="31">
        <f t="shared" si="0"/>
        <v>95.107407410000008</v>
      </c>
      <c r="M28" s="75">
        <v>19.021481482000002</v>
      </c>
    </row>
    <row r="29" spans="1:13" ht="40.5">
      <c r="A29" s="31">
        <v>2013011994</v>
      </c>
      <c r="B29" s="32" t="s">
        <v>37</v>
      </c>
      <c r="C29" s="31">
        <v>93.222222220000006</v>
      </c>
      <c r="D29" s="34"/>
      <c r="E29" s="34" t="s">
        <v>217</v>
      </c>
      <c r="F29" s="34"/>
      <c r="G29" s="34" t="s">
        <v>218</v>
      </c>
      <c r="H29" s="33" t="s">
        <v>219</v>
      </c>
      <c r="I29" s="34"/>
      <c r="J29" s="34"/>
      <c r="K29" s="31">
        <v>4.7</v>
      </c>
      <c r="L29" s="31">
        <f t="shared" si="0"/>
        <v>97.922222220000009</v>
      </c>
      <c r="M29" s="75">
        <v>19.584444444000003</v>
      </c>
    </row>
    <row r="30" spans="1:13" ht="81">
      <c r="A30" s="31">
        <v>2013011995</v>
      </c>
      <c r="B30" s="38" t="s">
        <v>93</v>
      </c>
      <c r="C30" s="31">
        <v>91.84</v>
      </c>
      <c r="D30" s="33"/>
      <c r="E30" s="33"/>
      <c r="F30" s="33"/>
      <c r="G30" s="33" t="s">
        <v>220</v>
      </c>
      <c r="H30" s="33" t="s">
        <v>221</v>
      </c>
      <c r="I30" s="33"/>
      <c r="J30" s="33"/>
      <c r="K30" s="31">
        <v>2.4</v>
      </c>
      <c r="L30" s="31">
        <f t="shared" ref="L30:L54" si="1">$C30+$K30</f>
        <v>94.240000000000009</v>
      </c>
      <c r="M30" s="31">
        <f>0.2*$L30</f>
        <v>18.848000000000003</v>
      </c>
    </row>
    <row r="31" spans="1:13" ht="40.5">
      <c r="A31" s="31">
        <v>2013011996</v>
      </c>
      <c r="B31" s="31" t="s">
        <v>94</v>
      </c>
      <c r="C31" s="31">
        <v>92.98</v>
      </c>
      <c r="D31" s="33"/>
      <c r="E31" s="33" t="s">
        <v>222</v>
      </c>
      <c r="F31" s="33"/>
      <c r="G31" s="33" t="s">
        <v>223</v>
      </c>
      <c r="H31" s="33" t="s">
        <v>224</v>
      </c>
      <c r="I31" s="33"/>
      <c r="J31" s="33"/>
      <c r="K31" s="31">
        <v>6.9</v>
      </c>
      <c r="L31" s="31">
        <f t="shared" si="1"/>
        <v>99.88000000000001</v>
      </c>
      <c r="M31" s="31">
        <f t="shared" ref="M31:M54" si="2">0.2*$L31</f>
        <v>19.976000000000003</v>
      </c>
    </row>
    <row r="32" spans="1:13" ht="67.5">
      <c r="A32" s="31">
        <v>2013011997</v>
      </c>
      <c r="B32" s="31" t="s">
        <v>95</v>
      </c>
      <c r="C32" s="31">
        <v>93.5</v>
      </c>
      <c r="D32" s="33"/>
      <c r="E32" s="33" t="s">
        <v>225</v>
      </c>
      <c r="F32" s="33"/>
      <c r="G32" s="33" t="s">
        <v>226</v>
      </c>
      <c r="H32" s="33" t="s">
        <v>224</v>
      </c>
      <c r="I32" s="33"/>
      <c r="J32" s="33"/>
      <c r="K32" s="31">
        <v>8.1</v>
      </c>
      <c r="L32" s="31">
        <f t="shared" si="1"/>
        <v>101.6</v>
      </c>
      <c r="M32" s="31">
        <f t="shared" si="2"/>
        <v>20.32</v>
      </c>
    </row>
    <row r="33" spans="1:13" ht="67.5">
      <c r="A33" s="31">
        <v>2013011998</v>
      </c>
      <c r="B33" s="31" t="s">
        <v>96</v>
      </c>
      <c r="C33" s="31">
        <v>91.9</v>
      </c>
      <c r="D33" s="33" t="s">
        <v>227</v>
      </c>
      <c r="E33" s="33" t="s">
        <v>228</v>
      </c>
      <c r="F33" s="33"/>
      <c r="G33" s="10" t="s">
        <v>229</v>
      </c>
      <c r="H33" s="10" t="s">
        <v>344</v>
      </c>
      <c r="I33" s="33"/>
      <c r="J33" s="33"/>
      <c r="K33" s="31">
        <v>7.8</v>
      </c>
      <c r="L33" s="31">
        <f t="shared" si="1"/>
        <v>99.7</v>
      </c>
      <c r="M33" s="31">
        <f t="shared" si="2"/>
        <v>19.940000000000001</v>
      </c>
    </row>
    <row r="34" spans="1:13" ht="94.5">
      <c r="A34" s="31">
        <v>2013011999</v>
      </c>
      <c r="B34" s="31" t="s">
        <v>97</v>
      </c>
      <c r="C34" s="31">
        <v>92.9</v>
      </c>
      <c r="D34" s="33" t="s">
        <v>230</v>
      </c>
      <c r="E34" s="33" t="s">
        <v>231</v>
      </c>
      <c r="F34" s="33"/>
      <c r="G34" s="10" t="s">
        <v>232</v>
      </c>
      <c r="H34" s="33" t="s">
        <v>233</v>
      </c>
      <c r="I34" s="11" t="s">
        <v>302</v>
      </c>
      <c r="J34" s="11"/>
      <c r="K34" s="32">
        <v>13.5</v>
      </c>
      <c r="L34" s="31">
        <f t="shared" si="1"/>
        <v>106.4</v>
      </c>
      <c r="M34" s="31">
        <f t="shared" si="2"/>
        <v>21.28</v>
      </c>
    </row>
    <row r="35" spans="1:13" ht="54">
      <c r="A35" s="31">
        <v>2013012000</v>
      </c>
      <c r="B35" s="31" t="s">
        <v>98</v>
      </c>
      <c r="C35" s="31">
        <v>93.14</v>
      </c>
      <c r="D35" s="33"/>
      <c r="E35" s="33" t="s">
        <v>234</v>
      </c>
      <c r="F35" s="33" t="s">
        <v>235</v>
      </c>
      <c r="G35" s="33" t="s">
        <v>236</v>
      </c>
      <c r="H35" s="33" t="s">
        <v>224</v>
      </c>
      <c r="I35" s="33" t="s">
        <v>237</v>
      </c>
      <c r="J35" s="33"/>
      <c r="K35" s="31">
        <v>10.9</v>
      </c>
      <c r="L35" s="31">
        <f t="shared" si="1"/>
        <v>104.04</v>
      </c>
      <c r="M35" s="31">
        <f t="shared" si="2"/>
        <v>20.808000000000003</v>
      </c>
    </row>
    <row r="36" spans="1:13" ht="121.5">
      <c r="A36" s="31">
        <v>2013012001</v>
      </c>
      <c r="B36" s="31" t="s">
        <v>99</v>
      </c>
      <c r="C36" s="31">
        <v>93.46</v>
      </c>
      <c r="D36" s="33" t="s">
        <v>238</v>
      </c>
      <c r="E36" s="33" t="s">
        <v>239</v>
      </c>
      <c r="F36" s="33" t="s">
        <v>240</v>
      </c>
      <c r="G36" s="33" t="s">
        <v>241</v>
      </c>
      <c r="H36" s="33" t="s">
        <v>242</v>
      </c>
      <c r="I36" s="33"/>
      <c r="J36" s="33"/>
      <c r="K36" s="31">
        <v>8.3000000000000007</v>
      </c>
      <c r="L36" s="31">
        <f t="shared" si="1"/>
        <v>101.75999999999999</v>
      </c>
      <c r="M36" s="31">
        <f t="shared" si="2"/>
        <v>20.352</v>
      </c>
    </row>
    <row r="37" spans="1:13" ht="67.5">
      <c r="A37" s="31">
        <v>2013012002</v>
      </c>
      <c r="B37" s="31" t="s">
        <v>100</v>
      </c>
      <c r="C37" s="31">
        <v>93.3</v>
      </c>
      <c r="D37" s="33" t="s">
        <v>243</v>
      </c>
      <c r="E37" s="33" t="s">
        <v>244</v>
      </c>
      <c r="F37" s="33"/>
      <c r="G37" s="33" t="s">
        <v>245</v>
      </c>
      <c r="H37" s="33" t="s">
        <v>246</v>
      </c>
      <c r="I37" s="33" t="s">
        <v>247</v>
      </c>
      <c r="J37" s="33"/>
      <c r="K37" s="31">
        <v>12.2</v>
      </c>
      <c r="L37" s="31">
        <f t="shared" si="1"/>
        <v>105.5</v>
      </c>
      <c r="M37" s="31">
        <f t="shared" si="2"/>
        <v>21.1</v>
      </c>
    </row>
    <row r="38" spans="1:13" ht="94.5">
      <c r="A38" s="31">
        <v>2013012003</v>
      </c>
      <c r="B38" s="31" t="s">
        <v>101</v>
      </c>
      <c r="C38" s="31">
        <v>93.54</v>
      </c>
      <c r="D38" s="33"/>
      <c r="E38" s="33" t="s">
        <v>248</v>
      </c>
      <c r="F38" s="33"/>
      <c r="G38" s="33" t="s">
        <v>249</v>
      </c>
      <c r="H38" s="33" t="s">
        <v>224</v>
      </c>
      <c r="I38" s="33"/>
      <c r="J38" s="33"/>
      <c r="K38" s="31">
        <v>8.3000000000000007</v>
      </c>
      <c r="L38" s="31">
        <f t="shared" si="1"/>
        <v>101.84</v>
      </c>
      <c r="M38" s="31">
        <f t="shared" si="2"/>
        <v>20.368000000000002</v>
      </c>
    </row>
    <row r="39" spans="1:13" ht="54">
      <c r="A39" s="31">
        <v>2013012004</v>
      </c>
      <c r="B39" s="31" t="s">
        <v>102</v>
      </c>
      <c r="C39" s="31">
        <v>93.66</v>
      </c>
      <c r="D39" s="33"/>
      <c r="E39" s="33" t="s">
        <v>250</v>
      </c>
      <c r="F39" s="33" t="s">
        <v>251</v>
      </c>
      <c r="G39" s="33" t="s">
        <v>252</v>
      </c>
      <c r="H39" s="33" t="s">
        <v>224</v>
      </c>
      <c r="I39" s="33"/>
      <c r="J39" s="33"/>
      <c r="K39" s="31">
        <v>8.3000000000000007</v>
      </c>
      <c r="L39" s="31">
        <f t="shared" si="1"/>
        <v>101.96</v>
      </c>
      <c r="M39" s="31">
        <f t="shared" si="2"/>
        <v>20.391999999999999</v>
      </c>
    </row>
    <row r="40" spans="1:13" ht="40.5">
      <c r="A40" s="31">
        <v>2013012005</v>
      </c>
      <c r="B40" s="31" t="s">
        <v>103</v>
      </c>
      <c r="C40" s="31">
        <v>92.82</v>
      </c>
      <c r="D40" s="33"/>
      <c r="E40" s="33" t="s">
        <v>253</v>
      </c>
      <c r="F40" s="33"/>
      <c r="G40" s="33" t="s">
        <v>254</v>
      </c>
      <c r="H40" s="33" t="s">
        <v>224</v>
      </c>
      <c r="I40" s="33"/>
      <c r="J40" s="33"/>
      <c r="K40" s="31">
        <v>4.9000000000000004</v>
      </c>
      <c r="L40" s="31">
        <f t="shared" si="1"/>
        <v>97.72</v>
      </c>
      <c r="M40" s="31">
        <f t="shared" si="2"/>
        <v>19.544</v>
      </c>
    </row>
    <row r="41" spans="1:13" ht="40.5">
      <c r="A41" s="31">
        <v>2013012006</v>
      </c>
      <c r="B41" s="31" t="s">
        <v>104</v>
      </c>
      <c r="C41" s="31">
        <v>92.5</v>
      </c>
      <c r="D41" s="33"/>
      <c r="E41" s="33" t="s">
        <v>255</v>
      </c>
      <c r="F41" s="33" t="s">
        <v>256</v>
      </c>
      <c r="G41" s="33" t="s">
        <v>257</v>
      </c>
      <c r="H41" s="33" t="s">
        <v>224</v>
      </c>
      <c r="I41" s="33"/>
      <c r="J41" s="33"/>
      <c r="K41" s="31">
        <v>5.7</v>
      </c>
      <c r="L41" s="31">
        <f t="shared" si="1"/>
        <v>98.2</v>
      </c>
      <c r="M41" s="31">
        <f t="shared" si="2"/>
        <v>19.64</v>
      </c>
    </row>
    <row r="42" spans="1:13" ht="40.5">
      <c r="A42" s="31">
        <v>2013012007</v>
      </c>
      <c r="B42" s="31" t="s">
        <v>105</v>
      </c>
      <c r="C42" s="31">
        <v>93.7</v>
      </c>
      <c r="D42" s="33"/>
      <c r="E42" s="33" t="s">
        <v>258</v>
      </c>
      <c r="F42" s="33"/>
      <c r="G42" s="33" t="s">
        <v>259</v>
      </c>
      <c r="H42" s="33" t="s">
        <v>224</v>
      </c>
      <c r="I42" s="33"/>
      <c r="J42" s="33"/>
      <c r="K42" s="31">
        <v>3.7</v>
      </c>
      <c r="L42" s="31">
        <f t="shared" si="1"/>
        <v>97.4</v>
      </c>
      <c r="M42" s="31">
        <f t="shared" si="2"/>
        <v>19.480000000000004</v>
      </c>
    </row>
    <row r="43" spans="1:13" ht="54">
      <c r="A43" s="31">
        <v>2013012008</v>
      </c>
      <c r="B43" s="31" t="s">
        <v>106</v>
      </c>
      <c r="C43" s="31">
        <v>93.02</v>
      </c>
      <c r="D43" s="34" t="s">
        <v>260</v>
      </c>
      <c r="E43" s="33"/>
      <c r="F43" s="33" t="s">
        <v>261</v>
      </c>
      <c r="G43" s="33" t="s">
        <v>262</v>
      </c>
      <c r="H43" s="33" t="s">
        <v>224</v>
      </c>
      <c r="I43" s="33"/>
      <c r="J43" s="33"/>
      <c r="K43" s="31">
        <v>7.5</v>
      </c>
      <c r="L43" s="31">
        <f t="shared" si="1"/>
        <v>100.52</v>
      </c>
      <c r="M43" s="31">
        <f t="shared" si="2"/>
        <v>20.103999999999999</v>
      </c>
    </row>
    <row r="44" spans="1:13" ht="121.5">
      <c r="A44" s="31">
        <v>2013012009</v>
      </c>
      <c r="B44" s="31" t="s">
        <v>108</v>
      </c>
      <c r="C44" s="31">
        <v>93.62</v>
      </c>
      <c r="D44" s="33" t="s">
        <v>227</v>
      </c>
      <c r="E44" s="33"/>
      <c r="F44" s="33"/>
      <c r="G44" s="33" t="s">
        <v>263</v>
      </c>
      <c r="H44" s="33" t="s">
        <v>264</v>
      </c>
      <c r="I44" s="33" t="s">
        <v>265</v>
      </c>
      <c r="J44" s="33"/>
      <c r="K44" s="31">
        <v>7.4</v>
      </c>
      <c r="L44" s="31">
        <f t="shared" si="1"/>
        <v>101.02000000000001</v>
      </c>
      <c r="M44" s="31">
        <f t="shared" si="2"/>
        <v>20.204000000000004</v>
      </c>
    </row>
    <row r="45" spans="1:13" ht="121.5">
      <c r="A45" s="31">
        <v>2013012010</v>
      </c>
      <c r="B45" s="31" t="s">
        <v>109</v>
      </c>
      <c r="C45" s="31">
        <v>93.78</v>
      </c>
      <c r="D45" s="33"/>
      <c r="E45" s="33" t="s">
        <v>266</v>
      </c>
      <c r="F45" s="33" t="s">
        <v>267</v>
      </c>
      <c r="G45" s="33" t="s">
        <v>268</v>
      </c>
      <c r="H45" s="33" t="s">
        <v>303</v>
      </c>
      <c r="I45" s="33" t="s">
        <v>269</v>
      </c>
      <c r="J45" s="33"/>
      <c r="K45" s="31">
        <v>11.3</v>
      </c>
      <c r="L45" s="31">
        <f t="shared" si="1"/>
        <v>105.08</v>
      </c>
      <c r="M45" s="31">
        <f t="shared" si="2"/>
        <v>21.016000000000002</v>
      </c>
    </row>
    <row r="46" spans="1:13" ht="40.5">
      <c r="A46" s="31">
        <v>2013012011</v>
      </c>
      <c r="B46" s="31" t="s">
        <v>110</v>
      </c>
      <c r="C46" s="31">
        <v>93.18</v>
      </c>
      <c r="D46" s="33" t="s">
        <v>270</v>
      </c>
      <c r="E46" s="33" t="s">
        <v>271</v>
      </c>
      <c r="F46" s="33"/>
      <c r="G46" s="33" t="s">
        <v>304</v>
      </c>
      <c r="H46" s="33" t="s">
        <v>224</v>
      </c>
      <c r="I46" s="33"/>
      <c r="J46" s="33"/>
      <c r="K46" s="31">
        <v>6.4</v>
      </c>
      <c r="L46" s="31">
        <f t="shared" si="1"/>
        <v>99.580000000000013</v>
      </c>
      <c r="M46" s="31">
        <f t="shared" si="2"/>
        <v>19.916000000000004</v>
      </c>
    </row>
    <row r="47" spans="1:13" ht="40.5">
      <c r="A47" s="31">
        <v>2013012012</v>
      </c>
      <c r="B47" s="31" t="s">
        <v>111</v>
      </c>
      <c r="C47" s="31">
        <v>92.45</v>
      </c>
      <c r="D47" s="33"/>
      <c r="E47" s="33" t="s">
        <v>272</v>
      </c>
      <c r="F47" s="33"/>
      <c r="G47" s="33" t="s">
        <v>273</v>
      </c>
      <c r="H47" s="33" t="s">
        <v>224</v>
      </c>
      <c r="I47" s="33"/>
      <c r="J47" s="33"/>
      <c r="K47" s="31">
        <v>3.7</v>
      </c>
      <c r="L47" s="31">
        <f t="shared" si="1"/>
        <v>96.15</v>
      </c>
      <c r="M47" s="31">
        <f t="shared" si="2"/>
        <v>19.230000000000004</v>
      </c>
    </row>
    <row r="48" spans="1:13" ht="40.5">
      <c r="A48" s="31">
        <v>2013012013</v>
      </c>
      <c r="B48" s="31" t="s">
        <v>112</v>
      </c>
      <c r="C48" s="31">
        <v>92.84</v>
      </c>
      <c r="D48" s="33" t="s">
        <v>274</v>
      </c>
      <c r="E48" s="33"/>
      <c r="F48" s="33" t="s">
        <v>275</v>
      </c>
      <c r="G48" s="33" t="s">
        <v>276</v>
      </c>
      <c r="H48" s="33" t="s">
        <v>224</v>
      </c>
      <c r="I48" s="33"/>
      <c r="J48" s="33"/>
      <c r="K48" s="31">
        <v>6.7</v>
      </c>
      <c r="L48" s="31">
        <f t="shared" si="1"/>
        <v>99.54</v>
      </c>
      <c r="M48" s="31">
        <f t="shared" si="2"/>
        <v>19.908000000000001</v>
      </c>
    </row>
    <row r="49" spans="1:13" ht="40.5">
      <c r="A49" s="31">
        <v>2013012014</v>
      </c>
      <c r="B49" s="31" t="s">
        <v>113</v>
      </c>
      <c r="C49" s="31">
        <v>93.08</v>
      </c>
      <c r="D49" s="34" t="s">
        <v>277</v>
      </c>
      <c r="E49" s="33" t="s">
        <v>278</v>
      </c>
      <c r="F49" s="34" t="s">
        <v>279</v>
      </c>
      <c r="G49" s="33" t="s">
        <v>280</v>
      </c>
      <c r="H49" s="33" t="s">
        <v>224</v>
      </c>
      <c r="I49" s="33"/>
      <c r="J49" s="33"/>
      <c r="K49" s="31">
        <v>6.56</v>
      </c>
      <c r="L49" s="31">
        <f t="shared" si="1"/>
        <v>99.64</v>
      </c>
      <c r="M49" s="31">
        <f t="shared" si="2"/>
        <v>19.928000000000001</v>
      </c>
    </row>
    <row r="50" spans="1:13" ht="54">
      <c r="A50" s="31">
        <v>2013012015</v>
      </c>
      <c r="B50" s="31" t="s">
        <v>114</v>
      </c>
      <c r="C50" s="31">
        <v>92.98</v>
      </c>
      <c r="D50" s="33"/>
      <c r="E50" s="33" t="s">
        <v>281</v>
      </c>
      <c r="F50" s="33" t="s">
        <v>282</v>
      </c>
      <c r="G50" s="10" t="s">
        <v>350</v>
      </c>
      <c r="H50" s="33" t="s">
        <v>242</v>
      </c>
      <c r="I50" s="33" t="s">
        <v>269</v>
      </c>
      <c r="J50" s="33"/>
      <c r="K50" s="31">
        <v>8.4</v>
      </c>
      <c r="L50" s="31">
        <f t="shared" si="1"/>
        <v>101.38000000000001</v>
      </c>
      <c r="M50" s="31">
        <f t="shared" si="2"/>
        <v>20.276000000000003</v>
      </c>
    </row>
    <row r="51" spans="1:13" ht="54">
      <c r="A51" s="31">
        <v>2013012016</v>
      </c>
      <c r="B51" s="31" t="s">
        <v>115</v>
      </c>
      <c r="C51" s="31">
        <v>92.12</v>
      </c>
      <c r="D51" s="33" t="s">
        <v>283</v>
      </c>
      <c r="E51" s="33" t="s">
        <v>284</v>
      </c>
      <c r="F51" s="33" t="s">
        <v>285</v>
      </c>
      <c r="G51" s="33" t="s">
        <v>286</v>
      </c>
      <c r="H51" s="33" t="s">
        <v>287</v>
      </c>
      <c r="I51" s="33"/>
      <c r="J51" s="33"/>
      <c r="K51" s="31">
        <v>9.4</v>
      </c>
      <c r="L51" s="31">
        <f t="shared" si="1"/>
        <v>101.52000000000001</v>
      </c>
      <c r="M51" s="31">
        <f t="shared" si="2"/>
        <v>20.304000000000002</v>
      </c>
    </row>
    <row r="52" spans="1:13" ht="81">
      <c r="A52" s="31">
        <v>2013012017</v>
      </c>
      <c r="B52" s="31" t="s">
        <v>116</v>
      </c>
      <c r="C52" s="31">
        <v>92.34</v>
      </c>
      <c r="D52" s="33"/>
      <c r="E52" s="33" t="s">
        <v>288</v>
      </c>
      <c r="F52" s="33" t="s">
        <v>289</v>
      </c>
      <c r="G52" s="12" t="s">
        <v>290</v>
      </c>
      <c r="H52" s="33" t="s">
        <v>291</v>
      </c>
      <c r="I52" s="33"/>
      <c r="J52" s="33" t="s">
        <v>292</v>
      </c>
      <c r="K52" s="31">
        <v>6.2</v>
      </c>
      <c r="L52" s="31">
        <f t="shared" si="1"/>
        <v>98.54</v>
      </c>
      <c r="M52" s="31">
        <f t="shared" si="2"/>
        <v>19.708000000000002</v>
      </c>
    </row>
    <row r="53" spans="1:13" ht="40.5">
      <c r="A53" s="31">
        <v>2013012019</v>
      </c>
      <c r="B53" s="31" t="s">
        <v>117</v>
      </c>
      <c r="C53" s="31">
        <v>93.98</v>
      </c>
      <c r="D53" s="33"/>
      <c r="E53" s="33" t="s">
        <v>293</v>
      </c>
      <c r="F53" s="33" t="s">
        <v>294</v>
      </c>
      <c r="G53" s="33" t="s">
        <v>305</v>
      </c>
      <c r="H53" s="33" t="s">
        <v>224</v>
      </c>
      <c r="I53" s="33" t="s">
        <v>269</v>
      </c>
      <c r="J53" s="33"/>
      <c r="K53" s="31">
        <v>8.4</v>
      </c>
      <c r="L53" s="31">
        <f t="shared" si="1"/>
        <v>102.38000000000001</v>
      </c>
      <c r="M53" s="31">
        <f t="shared" si="2"/>
        <v>20.476000000000003</v>
      </c>
    </row>
    <row r="54" spans="1:13" ht="40.5">
      <c r="A54" s="31">
        <v>2013012020</v>
      </c>
      <c r="B54" s="31" t="s">
        <v>118</v>
      </c>
      <c r="C54" s="31">
        <v>94.02</v>
      </c>
      <c r="D54" s="33"/>
      <c r="E54" s="33" t="s">
        <v>295</v>
      </c>
      <c r="F54" s="33" t="s">
        <v>296</v>
      </c>
      <c r="G54" s="33" t="s">
        <v>297</v>
      </c>
      <c r="H54" s="33" t="s">
        <v>224</v>
      </c>
      <c r="I54" s="33"/>
      <c r="J54" s="33"/>
      <c r="K54" s="31">
        <v>7.9</v>
      </c>
      <c r="L54" s="31">
        <f t="shared" si="1"/>
        <v>101.92</v>
      </c>
      <c r="M54" s="31">
        <f t="shared" si="2"/>
        <v>20.384</v>
      </c>
    </row>
  </sheetData>
  <mergeCells count="1">
    <mergeCell ref="A1:M1"/>
  </mergeCells>
  <phoneticPr fontId="10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tabSelected="1" topLeftCell="A10" workbookViewId="0">
      <selection activeCell="F27" sqref="F27"/>
    </sheetView>
  </sheetViews>
  <sheetFormatPr defaultRowHeight="13.5"/>
  <cols>
    <col min="1" max="1" width="11.625" bestFit="1" customWidth="1"/>
    <col min="2" max="2" width="19.25" bestFit="1" customWidth="1"/>
    <col min="3" max="3" width="12.75" bestFit="1" customWidth="1"/>
    <col min="4" max="4" width="33.25" bestFit="1" customWidth="1"/>
    <col min="5" max="5" width="8.125" bestFit="1" customWidth="1"/>
    <col min="6" max="6" width="12.75" bestFit="1" customWidth="1"/>
    <col min="7" max="7" width="15.25" bestFit="1" customWidth="1"/>
  </cols>
  <sheetData>
    <row r="1" spans="1:7" ht="31.5">
      <c r="A1" s="72" t="s">
        <v>87</v>
      </c>
      <c r="B1" s="72"/>
      <c r="C1" s="72"/>
      <c r="D1" s="72"/>
      <c r="E1" s="72"/>
      <c r="F1" s="72"/>
      <c r="G1" s="72"/>
    </row>
    <row r="2" spans="1:7" ht="14.25">
      <c r="A2" s="19" t="s">
        <v>1</v>
      </c>
      <c r="B2" s="19" t="s">
        <v>2</v>
      </c>
      <c r="C2" s="6" t="s">
        <v>4</v>
      </c>
      <c r="D2" s="20" t="s">
        <v>84</v>
      </c>
      <c r="E2" s="6" t="s">
        <v>72</v>
      </c>
      <c r="F2" s="20" t="s">
        <v>85</v>
      </c>
      <c r="G2" s="21" t="s">
        <v>86</v>
      </c>
    </row>
    <row r="3" spans="1:7">
      <c r="A3" s="24">
        <v>2013011968</v>
      </c>
      <c r="B3" s="25" t="s">
        <v>10</v>
      </c>
      <c r="C3" s="24">
        <v>77.164655172413802</v>
      </c>
      <c r="D3" s="24"/>
      <c r="E3" s="24">
        <v>0</v>
      </c>
      <c r="F3" s="24">
        <f>C3+E3</f>
        <v>77.164655172413802</v>
      </c>
      <c r="G3" s="24">
        <f>0.7*F3</f>
        <v>54.015258620689657</v>
      </c>
    </row>
    <row r="4" spans="1:7">
      <c r="A4" s="24">
        <v>2013011969</v>
      </c>
      <c r="B4" s="26" t="s">
        <v>12</v>
      </c>
      <c r="C4" s="24">
        <v>84.828229885057496</v>
      </c>
      <c r="D4" s="24"/>
      <c r="E4" s="24">
        <v>0</v>
      </c>
      <c r="F4" s="24">
        <f t="shared" ref="F4:F29" si="0">C4+E4</f>
        <v>84.828229885057496</v>
      </c>
      <c r="G4" s="24">
        <f t="shared" ref="G4:G29" si="1">0.7*F4</f>
        <v>59.379760919540246</v>
      </c>
    </row>
    <row r="5" spans="1:7">
      <c r="A5" s="24">
        <v>2013011970</v>
      </c>
      <c r="B5" s="25" t="s">
        <v>13</v>
      </c>
      <c r="C5" s="24">
        <v>85.805977011494249</v>
      </c>
      <c r="D5" s="24"/>
      <c r="E5" s="24">
        <v>0</v>
      </c>
      <c r="F5" s="24">
        <f t="shared" si="0"/>
        <v>85.805977011494249</v>
      </c>
      <c r="G5" s="24">
        <f t="shared" si="1"/>
        <v>60.064183908045969</v>
      </c>
    </row>
    <row r="6" spans="1:7">
      <c r="A6" s="24">
        <v>2013011971</v>
      </c>
      <c r="B6" s="25" t="s">
        <v>14</v>
      </c>
      <c r="C6" s="24">
        <v>86.392894461859981</v>
      </c>
      <c r="D6" s="27"/>
      <c r="E6" s="24">
        <v>0</v>
      </c>
      <c r="F6" s="24">
        <f t="shared" si="0"/>
        <v>86.392894461859981</v>
      </c>
      <c r="G6" s="24">
        <f t="shared" si="1"/>
        <v>60.47502612330198</v>
      </c>
    </row>
    <row r="7" spans="1:7">
      <c r="A7" s="24">
        <v>2013011972</v>
      </c>
      <c r="B7" s="26" t="s">
        <v>15</v>
      </c>
      <c r="C7" s="24">
        <v>83.119177253478526</v>
      </c>
      <c r="D7" s="24"/>
      <c r="E7" s="24">
        <v>0</v>
      </c>
      <c r="F7" s="24">
        <f t="shared" si="0"/>
        <v>83.119177253478526</v>
      </c>
      <c r="G7" s="24">
        <f t="shared" si="1"/>
        <v>58.183424077434964</v>
      </c>
    </row>
    <row r="8" spans="1:7" ht="42">
      <c r="A8" s="24">
        <v>2013011973</v>
      </c>
      <c r="B8" s="25" t="s">
        <v>16</v>
      </c>
      <c r="C8" s="24">
        <v>85.294827586206907</v>
      </c>
      <c r="D8" s="40" t="s">
        <v>306</v>
      </c>
      <c r="E8" s="24">
        <v>7</v>
      </c>
      <c r="F8" s="24">
        <f t="shared" si="0"/>
        <v>92.294827586206907</v>
      </c>
      <c r="G8" s="24">
        <f t="shared" si="1"/>
        <v>64.606379310344835</v>
      </c>
    </row>
    <row r="9" spans="1:7">
      <c r="A9" s="24">
        <v>2013011974</v>
      </c>
      <c r="B9" s="25" t="s">
        <v>17</v>
      </c>
      <c r="C9" s="24">
        <v>88.55402298850575</v>
      </c>
      <c r="D9" s="27" t="s">
        <v>88</v>
      </c>
      <c r="E9" s="24">
        <v>2</v>
      </c>
      <c r="F9" s="24">
        <f t="shared" si="0"/>
        <v>90.55402298850575</v>
      </c>
      <c r="G9" s="24">
        <f t="shared" si="1"/>
        <v>63.387816091954022</v>
      </c>
    </row>
    <row r="10" spans="1:7">
      <c r="A10" s="24">
        <v>2013011975</v>
      </c>
      <c r="B10" s="26" t="s">
        <v>18</v>
      </c>
      <c r="C10" s="24">
        <v>84.492413793103466</v>
      </c>
      <c r="D10" s="24"/>
      <c r="E10" s="24">
        <v>0</v>
      </c>
      <c r="F10" s="24">
        <f t="shared" si="0"/>
        <v>84.492413793103466</v>
      </c>
      <c r="G10" s="24">
        <f t="shared" si="1"/>
        <v>59.144689655172421</v>
      </c>
    </row>
    <row r="11" spans="1:7">
      <c r="A11" s="24">
        <v>2013011976</v>
      </c>
      <c r="B11" s="25" t="s">
        <v>19</v>
      </c>
      <c r="C11" s="24">
        <v>85.842911877394627</v>
      </c>
      <c r="D11" s="24"/>
      <c r="E11" s="24">
        <v>0</v>
      </c>
      <c r="F11" s="24">
        <f t="shared" si="0"/>
        <v>85.842911877394627</v>
      </c>
      <c r="G11" s="24">
        <f t="shared" si="1"/>
        <v>60.090038314176233</v>
      </c>
    </row>
    <row r="12" spans="1:7">
      <c r="A12" s="24">
        <v>2013011977</v>
      </c>
      <c r="B12" s="25" t="s">
        <v>20</v>
      </c>
      <c r="C12" s="24">
        <v>77.167816091954023</v>
      </c>
      <c r="D12" s="24"/>
      <c r="E12" s="24">
        <v>0</v>
      </c>
      <c r="F12" s="24">
        <f t="shared" si="0"/>
        <v>77.167816091954023</v>
      </c>
      <c r="G12" s="24">
        <f t="shared" si="1"/>
        <v>54.017471264367813</v>
      </c>
    </row>
    <row r="13" spans="1:7">
      <c r="A13" s="24">
        <v>2013011978</v>
      </c>
      <c r="B13" s="25" t="s">
        <v>21</v>
      </c>
      <c r="C13" s="24">
        <v>76.736331834082961</v>
      </c>
      <c r="D13" s="24"/>
      <c r="E13" s="24">
        <v>0</v>
      </c>
      <c r="F13" s="24">
        <f t="shared" si="0"/>
        <v>76.736331834082961</v>
      </c>
      <c r="G13" s="24">
        <f t="shared" si="1"/>
        <v>53.715432283858071</v>
      </c>
    </row>
    <row r="14" spans="1:7">
      <c r="A14" s="24">
        <v>2013011979</v>
      </c>
      <c r="B14" s="25" t="s">
        <v>22</v>
      </c>
      <c r="C14" s="24">
        <v>78.963793103448282</v>
      </c>
      <c r="D14" s="24"/>
      <c r="E14" s="24">
        <v>0</v>
      </c>
      <c r="F14" s="24">
        <f t="shared" si="0"/>
        <v>78.963793103448282</v>
      </c>
      <c r="G14" s="24">
        <f t="shared" si="1"/>
        <v>55.274655172413794</v>
      </c>
    </row>
    <row r="15" spans="1:7">
      <c r="A15" s="24">
        <v>2013011980</v>
      </c>
      <c r="B15" s="25" t="s">
        <v>23</v>
      </c>
      <c r="C15" s="24">
        <v>80.093596059113295</v>
      </c>
      <c r="D15" s="24"/>
      <c r="E15" s="24">
        <v>0</v>
      </c>
      <c r="F15" s="24">
        <f t="shared" si="0"/>
        <v>80.093596059113295</v>
      </c>
      <c r="G15" s="24">
        <f t="shared" si="1"/>
        <v>56.065517241379304</v>
      </c>
    </row>
    <row r="16" spans="1:7">
      <c r="A16" s="24">
        <v>2013011981</v>
      </c>
      <c r="B16" s="25" t="s">
        <v>24</v>
      </c>
      <c r="C16" s="24">
        <v>83.675402298850571</v>
      </c>
      <c r="D16" s="27" t="s">
        <v>89</v>
      </c>
      <c r="E16" s="24">
        <v>1</v>
      </c>
      <c r="F16" s="24">
        <f t="shared" si="0"/>
        <v>84.675402298850571</v>
      </c>
      <c r="G16" s="24">
        <f t="shared" si="1"/>
        <v>59.272781609195398</v>
      </c>
    </row>
    <row r="17" spans="1:7">
      <c r="A17" s="24">
        <v>2013011982</v>
      </c>
      <c r="B17" s="26" t="s">
        <v>25</v>
      </c>
      <c r="C17" s="24">
        <v>86.347126436781622</v>
      </c>
      <c r="D17" s="24"/>
      <c r="E17" s="24">
        <v>0</v>
      </c>
      <c r="F17" s="24">
        <f t="shared" si="0"/>
        <v>86.347126436781622</v>
      </c>
      <c r="G17" s="24">
        <f t="shared" si="1"/>
        <v>60.442988505747131</v>
      </c>
    </row>
    <row r="18" spans="1:7">
      <c r="A18" s="24">
        <v>2013011983</v>
      </c>
      <c r="B18" s="26" t="s">
        <v>26</v>
      </c>
      <c r="C18" s="24">
        <v>82.127011494252869</v>
      </c>
      <c r="D18" s="28" t="s">
        <v>90</v>
      </c>
      <c r="E18" s="24">
        <v>1</v>
      </c>
      <c r="F18" s="24">
        <f t="shared" si="0"/>
        <v>83.127011494252869</v>
      </c>
      <c r="G18" s="24">
        <f t="shared" si="1"/>
        <v>58.188908045977001</v>
      </c>
    </row>
    <row r="19" spans="1:7">
      <c r="A19" s="24">
        <v>2013011984</v>
      </c>
      <c r="B19" s="25" t="s">
        <v>27</v>
      </c>
      <c r="C19" s="24">
        <v>86.775862068965523</v>
      </c>
      <c r="D19" s="24"/>
      <c r="E19" s="24">
        <v>0</v>
      </c>
      <c r="F19" s="24">
        <f t="shared" si="0"/>
        <v>86.775862068965523</v>
      </c>
      <c r="G19" s="24">
        <f t="shared" si="1"/>
        <v>60.743103448275861</v>
      </c>
    </row>
    <row r="20" spans="1:7">
      <c r="A20" s="24">
        <v>2013011985</v>
      </c>
      <c r="B20" s="25" t="s">
        <v>28</v>
      </c>
      <c r="C20" s="24">
        <v>88.132183908045988</v>
      </c>
      <c r="D20" s="24"/>
      <c r="E20" s="24">
        <v>0</v>
      </c>
      <c r="F20" s="24">
        <f t="shared" si="0"/>
        <v>88.132183908045988</v>
      </c>
      <c r="G20" s="24">
        <f t="shared" si="1"/>
        <v>61.692528735632187</v>
      </c>
    </row>
    <row r="21" spans="1:7">
      <c r="A21" s="24">
        <v>2013011986</v>
      </c>
      <c r="B21" s="25" t="s">
        <v>29</v>
      </c>
      <c r="C21" s="24">
        <v>82.565517241379297</v>
      </c>
      <c r="D21" s="28" t="s">
        <v>91</v>
      </c>
      <c r="E21" s="24">
        <v>1</v>
      </c>
      <c r="F21" s="24">
        <f t="shared" si="0"/>
        <v>83.565517241379297</v>
      </c>
      <c r="G21" s="24">
        <f t="shared" si="1"/>
        <v>58.495862068965501</v>
      </c>
    </row>
    <row r="22" spans="1:7">
      <c r="A22" s="24">
        <v>2013011987</v>
      </c>
      <c r="B22" s="25" t="s">
        <v>30</v>
      </c>
      <c r="C22" s="24">
        <v>78.009770114942526</v>
      </c>
      <c r="D22" s="24"/>
      <c r="E22" s="24">
        <v>0</v>
      </c>
      <c r="F22" s="24">
        <f t="shared" si="0"/>
        <v>78.009770114942526</v>
      </c>
      <c r="G22" s="24">
        <f t="shared" si="1"/>
        <v>54.606839080459764</v>
      </c>
    </row>
    <row r="23" spans="1:7">
      <c r="A23" s="24">
        <v>2013011988</v>
      </c>
      <c r="B23" s="25" t="s">
        <v>31</v>
      </c>
      <c r="C23" s="24">
        <v>79.390804597701162</v>
      </c>
      <c r="D23" s="27" t="s">
        <v>92</v>
      </c>
      <c r="E23" s="24">
        <v>2</v>
      </c>
      <c r="F23" s="24">
        <f t="shared" si="0"/>
        <v>81.390804597701162</v>
      </c>
      <c r="G23" s="24">
        <f t="shared" si="1"/>
        <v>56.973563218390808</v>
      </c>
    </row>
    <row r="24" spans="1:7">
      <c r="A24" s="24">
        <v>2013011989</v>
      </c>
      <c r="B24" s="25" t="s">
        <v>32</v>
      </c>
      <c r="C24" s="24">
        <v>71.507586206896548</v>
      </c>
      <c r="D24" s="24"/>
      <c r="E24" s="24">
        <v>0</v>
      </c>
      <c r="F24" s="24">
        <f t="shared" si="0"/>
        <v>71.507586206896548</v>
      </c>
      <c r="G24" s="24">
        <f t="shared" si="1"/>
        <v>50.055310344827582</v>
      </c>
    </row>
    <row r="25" spans="1:7">
      <c r="A25" s="24">
        <v>2013011990</v>
      </c>
      <c r="B25" s="25" t="s">
        <v>33</v>
      </c>
      <c r="C25" s="24">
        <v>85.124597701149426</v>
      </c>
      <c r="D25" s="24"/>
      <c r="E25" s="24">
        <v>0</v>
      </c>
      <c r="F25" s="24">
        <f t="shared" si="0"/>
        <v>85.124597701149426</v>
      </c>
      <c r="G25" s="24">
        <f t="shared" si="1"/>
        <v>59.587218390804594</v>
      </c>
    </row>
    <row r="26" spans="1:7">
      <c r="A26" s="24">
        <v>2013011991</v>
      </c>
      <c r="B26" s="26" t="s">
        <v>34</v>
      </c>
      <c r="C26" s="24">
        <v>85.764279398762156</v>
      </c>
      <c r="D26" s="24"/>
      <c r="E26" s="24">
        <v>0</v>
      </c>
      <c r="F26" s="24">
        <f t="shared" si="0"/>
        <v>85.764279398762156</v>
      </c>
      <c r="G26" s="24">
        <f t="shared" si="1"/>
        <v>60.034995579133508</v>
      </c>
    </row>
    <row r="27" spans="1:7">
      <c r="A27" s="24">
        <v>2013011992</v>
      </c>
      <c r="B27" s="25" t="s">
        <v>35</v>
      </c>
      <c r="C27" s="24">
        <v>80.157307060755343</v>
      </c>
      <c r="D27" s="24"/>
      <c r="E27" s="24">
        <v>0</v>
      </c>
      <c r="F27" s="24">
        <f t="shared" si="0"/>
        <v>80.157307060755343</v>
      </c>
      <c r="G27" s="24">
        <f t="shared" si="1"/>
        <v>56.110114942528739</v>
      </c>
    </row>
    <row r="28" spans="1:7">
      <c r="A28" s="24">
        <v>2013011993</v>
      </c>
      <c r="B28" s="26" t="s">
        <v>36</v>
      </c>
      <c r="C28" s="24">
        <v>82.125451559934319</v>
      </c>
      <c r="D28" s="24"/>
      <c r="E28" s="24">
        <v>0</v>
      </c>
      <c r="F28" s="24">
        <f t="shared" si="0"/>
        <v>82.125451559934319</v>
      </c>
      <c r="G28" s="24">
        <f t="shared" si="1"/>
        <v>57.487816091954016</v>
      </c>
    </row>
    <row r="29" spans="1:7">
      <c r="A29" s="24">
        <v>2013011994</v>
      </c>
      <c r="B29" s="25" t="s">
        <v>37</v>
      </c>
      <c r="C29" s="24">
        <v>84.260755336617407</v>
      </c>
      <c r="D29" s="24"/>
      <c r="E29" s="24">
        <v>0</v>
      </c>
      <c r="F29" s="24">
        <f t="shared" si="0"/>
        <v>84.260755336617407</v>
      </c>
      <c r="G29" s="24">
        <f t="shared" si="1"/>
        <v>58.982528735632179</v>
      </c>
    </row>
    <row r="30" spans="1:7">
      <c r="A30" s="29">
        <v>2013011995</v>
      </c>
      <c r="B30" s="29" t="s">
        <v>93</v>
      </c>
      <c r="C30" s="22">
        <v>60</v>
      </c>
      <c r="D30" s="29"/>
      <c r="E30" s="22">
        <v>0</v>
      </c>
      <c r="F30" s="22">
        <f>$C30+$E30</f>
        <v>60</v>
      </c>
      <c r="G30" s="22">
        <f t="shared" ref="G30:G52" si="2">0.7*$F30</f>
        <v>42</v>
      </c>
    </row>
    <row r="31" spans="1:7">
      <c r="A31" s="29">
        <v>2013011996</v>
      </c>
      <c r="B31" s="29" t="s">
        <v>94</v>
      </c>
      <c r="C31" s="22">
        <v>78.633953997809428</v>
      </c>
      <c r="D31" s="29"/>
      <c r="E31" s="22">
        <v>0</v>
      </c>
      <c r="F31" s="22">
        <f t="shared" ref="F31:F54" si="3">$C31+$E31</f>
        <v>78.633953997809428</v>
      </c>
      <c r="G31" s="22">
        <f t="shared" si="2"/>
        <v>55.043767798466597</v>
      </c>
    </row>
    <row r="32" spans="1:7">
      <c r="A32" s="29">
        <v>2013011997</v>
      </c>
      <c r="B32" s="29" t="s">
        <v>95</v>
      </c>
      <c r="C32" s="22">
        <v>88.053888280394318</v>
      </c>
      <c r="D32" s="29"/>
      <c r="E32" s="22">
        <v>0</v>
      </c>
      <c r="F32" s="22">
        <f t="shared" si="3"/>
        <v>88.053888280394318</v>
      </c>
      <c r="G32" s="22">
        <f t="shared" si="2"/>
        <v>61.637721796276018</v>
      </c>
    </row>
    <row r="33" spans="1:7">
      <c r="A33" s="29">
        <v>2013011998</v>
      </c>
      <c r="B33" s="29" t="s">
        <v>96</v>
      </c>
      <c r="C33" s="22">
        <v>84.25473321858864</v>
      </c>
      <c r="D33" s="29"/>
      <c r="E33" s="22">
        <v>0</v>
      </c>
      <c r="F33" s="22">
        <f t="shared" si="3"/>
        <v>84.25473321858864</v>
      </c>
      <c r="G33" s="22">
        <f t="shared" si="2"/>
        <v>58.978313253012047</v>
      </c>
    </row>
    <row r="34" spans="1:7">
      <c r="A34" s="22">
        <v>2013011999</v>
      </c>
      <c r="B34" s="22" t="s">
        <v>97</v>
      </c>
      <c r="C34" s="22">
        <v>87.010441767068272</v>
      </c>
      <c r="D34" s="30"/>
      <c r="E34" s="22">
        <v>0</v>
      </c>
      <c r="F34" s="22">
        <f>$C34+$E34</f>
        <v>87.010441767068272</v>
      </c>
      <c r="G34" s="22">
        <f t="shared" si="2"/>
        <v>60.907309236947789</v>
      </c>
    </row>
    <row r="35" spans="1:7">
      <c r="A35" s="29">
        <v>2013012000</v>
      </c>
      <c r="B35" s="29" t="s">
        <v>98</v>
      </c>
      <c r="C35" s="22">
        <v>83.622289156626508</v>
      </c>
      <c r="D35" s="29"/>
      <c r="E35" s="22">
        <v>0</v>
      </c>
      <c r="F35" s="22">
        <f t="shared" si="3"/>
        <v>83.622289156626508</v>
      </c>
      <c r="G35" s="22">
        <f t="shared" si="2"/>
        <v>58.53560240963855</v>
      </c>
    </row>
    <row r="36" spans="1:7">
      <c r="A36" s="29">
        <v>2013012001</v>
      </c>
      <c r="B36" s="29" t="s">
        <v>99</v>
      </c>
      <c r="C36" s="22">
        <v>78.213581599123771</v>
      </c>
      <c r="D36" s="29"/>
      <c r="E36" s="22">
        <v>0</v>
      </c>
      <c r="F36" s="22">
        <f t="shared" si="3"/>
        <v>78.213581599123771</v>
      </c>
      <c r="G36" s="22">
        <f t="shared" si="2"/>
        <v>54.749507119386635</v>
      </c>
    </row>
    <row r="37" spans="1:7">
      <c r="A37" s="29">
        <v>2013012002</v>
      </c>
      <c r="B37" s="29" t="s">
        <v>100</v>
      </c>
      <c r="C37" s="22">
        <v>84.442570281124503</v>
      </c>
      <c r="D37" s="29"/>
      <c r="E37" s="22">
        <v>0</v>
      </c>
      <c r="F37" s="22">
        <f t="shared" si="3"/>
        <v>84.442570281124503</v>
      </c>
      <c r="G37" s="22">
        <f t="shared" si="2"/>
        <v>59.109799196787151</v>
      </c>
    </row>
    <row r="38" spans="1:7">
      <c r="A38" s="29">
        <v>2013012003</v>
      </c>
      <c r="B38" s="29" t="s">
        <v>101</v>
      </c>
      <c r="C38" s="22">
        <v>86.060240963855421</v>
      </c>
      <c r="D38" s="70" t="s">
        <v>351</v>
      </c>
      <c r="E38" s="22">
        <v>1</v>
      </c>
      <c r="F38" s="22">
        <f t="shared" si="3"/>
        <v>87.060240963855421</v>
      </c>
      <c r="G38" s="22">
        <f t="shared" si="2"/>
        <v>60.942168674698792</v>
      </c>
    </row>
    <row r="39" spans="1:7">
      <c r="A39" s="29">
        <v>2013012004</v>
      </c>
      <c r="B39" s="29" t="s">
        <v>102</v>
      </c>
      <c r="C39" s="22">
        <v>87.348915662650612</v>
      </c>
      <c r="D39" s="29"/>
      <c r="E39" s="22">
        <v>0</v>
      </c>
      <c r="F39" s="22">
        <f t="shared" si="3"/>
        <v>87.348915662650612</v>
      </c>
      <c r="G39" s="22">
        <f t="shared" si="2"/>
        <v>61.144240963855424</v>
      </c>
    </row>
    <row r="40" spans="1:7">
      <c r="A40" s="29">
        <v>2013012005</v>
      </c>
      <c r="B40" s="29" t="s">
        <v>103</v>
      </c>
      <c r="C40" s="22">
        <v>85.289959839357437</v>
      </c>
      <c r="D40" s="29"/>
      <c r="E40" s="22">
        <v>0</v>
      </c>
      <c r="F40" s="22">
        <f t="shared" si="3"/>
        <v>85.289959839357437</v>
      </c>
      <c r="G40" s="22">
        <f t="shared" si="2"/>
        <v>59.702971887550198</v>
      </c>
    </row>
    <row r="41" spans="1:7">
      <c r="A41" s="29">
        <v>2013012006</v>
      </c>
      <c r="B41" s="29" t="s">
        <v>104</v>
      </c>
      <c r="C41" s="22">
        <v>80.725301204819274</v>
      </c>
      <c r="D41" s="29"/>
      <c r="E41" s="22">
        <v>0</v>
      </c>
      <c r="F41" s="22">
        <f t="shared" si="3"/>
        <v>80.725301204819274</v>
      </c>
      <c r="G41" s="22">
        <f t="shared" si="2"/>
        <v>56.507710843373488</v>
      </c>
    </row>
    <row r="42" spans="1:7">
      <c r="A42" s="29">
        <v>2013012007</v>
      </c>
      <c r="B42" s="29" t="s">
        <v>105</v>
      </c>
      <c r="C42" s="22">
        <v>82.475903614457835</v>
      </c>
      <c r="D42" s="29"/>
      <c r="E42" s="22">
        <v>0</v>
      </c>
      <c r="F42" s="22">
        <f t="shared" si="3"/>
        <v>82.475903614457835</v>
      </c>
      <c r="G42" s="22">
        <f t="shared" si="2"/>
        <v>57.733132530120479</v>
      </c>
    </row>
    <row r="43" spans="1:7">
      <c r="A43" s="29">
        <v>2013012008</v>
      </c>
      <c r="B43" s="29" t="s">
        <v>106</v>
      </c>
      <c r="C43" s="22">
        <v>84.961445783132547</v>
      </c>
      <c r="D43" s="29" t="s">
        <v>107</v>
      </c>
      <c r="E43" s="22">
        <v>2</v>
      </c>
      <c r="F43" s="22">
        <f t="shared" si="3"/>
        <v>86.961445783132547</v>
      </c>
      <c r="G43" s="22">
        <f t="shared" si="2"/>
        <v>60.873012048192777</v>
      </c>
    </row>
    <row r="44" spans="1:7">
      <c r="A44" s="29">
        <v>2013012009</v>
      </c>
      <c r="B44" s="22" t="s">
        <v>108</v>
      </c>
      <c r="C44" s="22">
        <v>86.310040160642572</v>
      </c>
      <c r="D44" s="30"/>
      <c r="E44" s="22">
        <v>0</v>
      </c>
      <c r="F44" s="22">
        <f t="shared" si="3"/>
        <v>86.310040160642572</v>
      </c>
      <c r="G44" s="22">
        <f t="shared" si="2"/>
        <v>60.417028112449799</v>
      </c>
    </row>
    <row r="45" spans="1:7">
      <c r="A45" s="29">
        <v>2013012010</v>
      </c>
      <c r="B45" s="22" t="s">
        <v>109</v>
      </c>
      <c r="C45" s="22">
        <v>79.017831325301202</v>
      </c>
      <c r="D45" s="30"/>
      <c r="E45" s="22">
        <v>0</v>
      </c>
      <c r="F45" s="22">
        <f t="shared" si="3"/>
        <v>79.017831325301202</v>
      </c>
      <c r="G45" s="22">
        <f t="shared" si="2"/>
        <v>55.312481927710841</v>
      </c>
    </row>
    <row r="46" spans="1:7" ht="14.25">
      <c r="A46" s="29">
        <v>2013012011</v>
      </c>
      <c r="B46" s="29" t="s">
        <v>110</v>
      </c>
      <c r="C46" s="22">
        <v>81.636144578313264</v>
      </c>
      <c r="D46" s="23" t="s">
        <v>119</v>
      </c>
      <c r="E46" s="22">
        <v>2</v>
      </c>
      <c r="F46" s="22">
        <f t="shared" si="3"/>
        <v>83.636144578313264</v>
      </c>
      <c r="G46" s="22">
        <f t="shared" si="2"/>
        <v>58.545301204819282</v>
      </c>
    </row>
    <row r="47" spans="1:7">
      <c r="A47" s="29">
        <v>2013012012</v>
      </c>
      <c r="B47" s="29" t="s">
        <v>111</v>
      </c>
      <c r="C47" s="22">
        <v>74.019277108433741</v>
      </c>
      <c r="D47" s="29"/>
      <c r="E47" s="22">
        <v>0</v>
      </c>
      <c r="F47" s="22">
        <f t="shared" si="3"/>
        <v>74.019277108433741</v>
      </c>
      <c r="G47" s="22">
        <f t="shared" si="2"/>
        <v>51.813493975903619</v>
      </c>
    </row>
    <row r="48" spans="1:7">
      <c r="A48" s="29">
        <v>2013012013</v>
      </c>
      <c r="B48" s="29" t="s">
        <v>112</v>
      </c>
      <c r="C48" s="22">
        <v>82.801204819277118</v>
      </c>
      <c r="D48" s="29"/>
      <c r="E48" s="22">
        <v>0</v>
      </c>
      <c r="F48" s="22">
        <f t="shared" si="3"/>
        <v>82.801204819277118</v>
      </c>
      <c r="G48" s="22">
        <f t="shared" si="2"/>
        <v>57.960843373493979</v>
      </c>
    </row>
    <row r="49" spans="1:7">
      <c r="A49" s="29">
        <v>2013012014</v>
      </c>
      <c r="B49" s="29" t="s">
        <v>113</v>
      </c>
      <c r="C49" s="22">
        <v>84.475502008032123</v>
      </c>
      <c r="D49" s="29"/>
      <c r="E49" s="22">
        <v>0</v>
      </c>
      <c r="F49" s="22">
        <f t="shared" si="3"/>
        <v>84.475502008032123</v>
      </c>
      <c r="G49" s="22">
        <f t="shared" si="2"/>
        <v>59.132851405622482</v>
      </c>
    </row>
    <row r="50" spans="1:7">
      <c r="A50" s="29">
        <v>2013012015</v>
      </c>
      <c r="B50" s="29" t="s">
        <v>114</v>
      </c>
      <c r="C50" s="22">
        <v>80.881124497991962</v>
      </c>
      <c r="D50" s="29"/>
      <c r="E50" s="22">
        <v>0</v>
      </c>
      <c r="F50" s="22">
        <f t="shared" si="3"/>
        <v>80.881124497991962</v>
      </c>
      <c r="G50" s="22">
        <f t="shared" si="2"/>
        <v>56.616787148594369</v>
      </c>
    </row>
    <row r="51" spans="1:7">
      <c r="A51" s="29">
        <v>2013012016</v>
      </c>
      <c r="B51" s="29" t="s">
        <v>115</v>
      </c>
      <c r="C51" s="22">
        <v>70.34270414993307</v>
      </c>
      <c r="D51" s="29"/>
      <c r="E51" s="22">
        <v>0</v>
      </c>
      <c r="F51" s="22">
        <f t="shared" si="3"/>
        <v>70.34270414993307</v>
      </c>
      <c r="G51" s="22">
        <f t="shared" si="2"/>
        <v>49.239892904953145</v>
      </c>
    </row>
    <row r="52" spans="1:7">
      <c r="A52" s="29">
        <v>2013012017</v>
      </c>
      <c r="B52" s="29" t="s">
        <v>116</v>
      </c>
      <c r="C52" s="22">
        <v>81.292048192771091</v>
      </c>
      <c r="D52" s="29"/>
      <c r="E52" s="22">
        <v>0</v>
      </c>
      <c r="F52" s="22">
        <f t="shared" si="3"/>
        <v>81.292048192771091</v>
      </c>
      <c r="G52" s="22">
        <f t="shared" si="2"/>
        <v>56.904433734939758</v>
      </c>
    </row>
    <row r="53" spans="1:7" ht="41.25">
      <c r="A53" s="22">
        <v>2013012019</v>
      </c>
      <c r="B53" s="22" t="s">
        <v>117</v>
      </c>
      <c r="C53" s="22">
        <v>88.975502008032123</v>
      </c>
      <c r="D53" s="39" t="s">
        <v>307</v>
      </c>
      <c r="E53" s="22">
        <v>6</v>
      </c>
      <c r="F53" s="22">
        <f t="shared" si="3"/>
        <v>94.975502008032123</v>
      </c>
      <c r="G53" s="22">
        <f>0.7*$F53</f>
        <v>66.482851405622483</v>
      </c>
    </row>
    <row r="54" spans="1:7">
      <c r="A54" s="29">
        <v>2013012020</v>
      </c>
      <c r="B54" s="29" t="s">
        <v>118</v>
      </c>
      <c r="C54" s="22">
        <v>81.870361445783132</v>
      </c>
      <c r="D54" s="29"/>
      <c r="E54" s="29">
        <v>0</v>
      </c>
      <c r="F54" s="29">
        <f t="shared" si="3"/>
        <v>81.870361445783132</v>
      </c>
      <c r="G54" s="29">
        <f>0.7*$F54</f>
        <v>57.309253012048188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workbookViewId="0">
      <pane xSplit="2" ySplit="1" topLeftCell="E17" activePane="bottomRight" state="frozen"/>
      <selection pane="topRight" activeCell="C1" sqref="C1"/>
      <selection pane="bottomLeft" activeCell="A2" sqref="A2"/>
      <selection pane="bottomRight" activeCell="M3" sqref="M3:M29"/>
    </sheetView>
  </sheetViews>
  <sheetFormatPr defaultRowHeight="13.5"/>
  <cols>
    <col min="1" max="1" width="11.625" bestFit="1" customWidth="1"/>
    <col min="2" max="2" width="17.25" bestFit="1" customWidth="1"/>
    <col min="3" max="5" width="10.25" bestFit="1" customWidth="1"/>
    <col min="6" max="6" width="9.75" bestFit="1" customWidth="1"/>
    <col min="7" max="7" width="14.625" bestFit="1" customWidth="1"/>
    <col min="8" max="8" width="15.25" bestFit="1" customWidth="1"/>
    <col min="9" max="9" width="10.25" bestFit="1" customWidth="1"/>
    <col min="10" max="10" width="34.375" bestFit="1" customWidth="1"/>
    <col min="11" max="11" width="7.75" bestFit="1" customWidth="1"/>
    <col min="12" max="12" width="10.25" bestFit="1" customWidth="1"/>
    <col min="13" max="13" width="14.625" bestFit="1" customWidth="1"/>
  </cols>
  <sheetData>
    <row r="1" spans="1:13" ht="31.5">
      <c r="A1" s="72" t="s">
        <v>342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4.25">
      <c r="A2" s="41" t="s">
        <v>1</v>
      </c>
      <c r="B2" s="42" t="s">
        <v>2</v>
      </c>
      <c r="C2" s="41" t="s">
        <v>308</v>
      </c>
      <c r="D2" s="41" t="s">
        <v>309</v>
      </c>
      <c r="E2" s="41" t="s">
        <v>310</v>
      </c>
      <c r="F2" s="43" t="s">
        <v>311</v>
      </c>
      <c r="G2" s="43" t="s">
        <v>312</v>
      </c>
      <c r="H2" s="41" t="s">
        <v>313</v>
      </c>
      <c r="I2" s="44" t="s">
        <v>314</v>
      </c>
      <c r="J2" s="45" t="s">
        <v>315</v>
      </c>
      <c r="K2" s="43" t="s">
        <v>316</v>
      </c>
      <c r="L2" s="44" t="s">
        <v>317</v>
      </c>
      <c r="M2" s="46" t="s">
        <v>318</v>
      </c>
    </row>
    <row r="3" spans="1:13" ht="27">
      <c r="A3" s="1">
        <v>2013011968</v>
      </c>
      <c r="B3" s="15" t="s">
        <v>10</v>
      </c>
      <c r="C3" s="15" t="s">
        <v>319</v>
      </c>
      <c r="D3" s="15">
        <v>83</v>
      </c>
      <c r="E3" s="15">
        <v>100</v>
      </c>
      <c r="F3" s="13">
        <v>73</v>
      </c>
      <c r="G3" s="13">
        <f t="shared" ref="G3:G29" si="0">0.6*F3</f>
        <v>43.8</v>
      </c>
      <c r="H3" s="15">
        <v>40</v>
      </c>
      <c r="I3" s="13">
        <f t="shared" ref="I3:I55" si="1">$H3+$G3</f>
        <v>83.8</v>
      </c>
      <c r="J3" s="79" t="s">
        <v>355</v>
      </c>
      <c r="K3" s="83">
        <v>4</v>
      </c>
      <c r="L3" s="13">
        <f t="shared" ref="L3:L29" si="2">$K3+$I3</f>
        <v>87.8</v>
      </c>
      <c r="M3" s="74">
        <v>8.7799999999999994</v>
      </c>
    </row>
    <row r="4" spans="1:13">
      <c r="A4" s="1">
        <v>2013011969</v>
      </c>
      <c r="B4" s="3" t="s">
        <v>12</v>
      </c>
      <c r="C4" s="15">
        <v>61</v>
      </c>
      <c r="D4" s="15">
        <v>81</v>
      </c>
      <c r="E4" s="15">
        <v>100</v>
      </c>
      <c r="F4" s="13">
        <v>71</v>
      </c>
      <c r="G4" s="13">
        <f t="shared" si="0"/>
        <v>42.6</v>
      </c>
      <c r="H4" s="15">
        <v>40</v>
      </c>
      <c r="I4" s="13">
        <f t="shared" si="1"/>
        <v>82.6</v>
      </c>
      <c r="J4" s="78"/>
      <c r="K4" s="83"/>
      <c r="L4" s="13">
        <f t="shared" si="2"/>
        <v>82.6</v>
      </c>
      <c r="M4" s="74">
        <v>8.26</v>
      </c>
    </row>
    <row r="5" spans="1:13">
      <c r="A5" s="1">
        <v>2013011970</v>
      </c>
      <c r="B5" s="2" t="s">
        <v>13</v>
      </c>
      <c r="C5" s="15">
        <v>60</v>
      </c>
      <c r="D5" s="15">
        <v>84</v>
      </c>
      <c r="E5" s="15">
        <v>100</v>
      </c>
      <c r="F5" s="13">
        <v>72</v>
      </c>
      <c r="G5" s="13">
        <f t="shared" si="0"/>
        <v>43.199999999999996</v>
      </c>
      <c r="H5" s="15">
        <v>40</v>
      </c>
      <c r="I5" s="13">
        <f t="shared" si="1"/>
        <v>83.199999999999989</v>
      </c>
      <c r="J5" s="78" t="s">
        <v>356</v>
      </c>
      <c r="K5" s="83">
        <v>4</v>
      </c>
      <c r="L5" s="13">
        <f t="shared" si="2"/>
        <v>87.199999999999989</v>
      </c>
      <c r="M5" s="74">
        <v>8.7199999999999989</v>
      </c>
    </row>
    <row r="6" spans="1:13" ht="25.5">
      <c r="A6" s="1">
        <v>2013011971</v>
      </c>
      <c r="B6" s="2" t="s">
        <v>14</v>
      </c>
      <c r="C6" s="15">
        <v>75</v>
      </c>
      <c r="D6" s="15">
        <v>93</v>
      </c>
      <c r="E6" s="15">
        <v>100</v>
      </c>
      <c r="F6" s="13">
        <v>84</v>
      </c>
      <c r="G6" s="13">
        <f t="shared" si="0"/>
        <v>50.4</v>
      </c>
      <c r="H6" s="15">
        <v>40</v>
      </c>
      <c r="I6" s="13">
        <f t="shared" si="1"/>
        <v>90.4</v>
      </c>
      <c r="J6" s="81" t="s">
        <v>357</v>
      </c>
      <c r="K6" s="84">
        <v>8</v>
      </c>
      <c r="L6" s="13">
        <f t="shared" si="2"/>
        <v>98.4</v>
      </c>
      <c r="M6" s="74">
        <v>9.8400000000000016</v>
      </c>
    </row>
    <row r="7" spans="1:13" ht="27">
      <c r="A7" s="1">
        <v>2013011972</v>
      </c>
      <c r="B7" s="3" t="s">
        <v>15</v>
      </c>
      <c r="C7" s="15">
        <v>63</v>
      </c>
      <c r="D7" s="15">
        <v>77</v>
      </c>
      <c r="E7" s="15">
        <v>100</v>
      </c>
      <c r="F7" s="13">
        <v>70</v>
      </c>
      <c r="G7" s="13">
        <f t="shared" si="0"/>
        <v>42</v>
      </c>
      <c r="H7" s="15">
        <v>40</v>
      </c>
      <c r="I7" s="13">
        <f t="shared" si="1"/>
        <v>82</v>
      </c>
      <c r="J7" s="79" t="s">
        <v>358</v>
      </c>
      <c r="K7" s="83">
        <v>2</v>
      </c>
      <c r="L7" s="13">
        <f t="shared" si="2"/>
        <v>84</v>
      </c>
      <c r="M7" s="74">
        <v>8.4</v>
      </c>
    </row>
    <row r="8" spans="1:13" ht="28.5">
      <c r="A8" s="1">
        <v>2013011973</v>
      </c>
      <c r="B8" s="2" t="s">
        <v>16</v>
      </c>
      <c r="C8" s="15">
        <v>69</v>
      </c>
      <c r="D8" s="15">
        <v>77</v>
      </c>
      <c r="E8" s="15">
        <v>100</v>
      </c>
      <c r="F8" s="13">
        <v>73</v>
      </c>
      <c r="G8" s="13">
        <f t="shared" si="0"/>
        <v>43.8</v>
      </c>
      <c r="H8" s="15">
        <v>40</v>
      </c>
      <c r="I8" s="13">
        <f t="shared" si="1"/>
        <v>83.8</v>
      </c>
      <c r="J8" s="81" t="s">
        <v>359</v>
      </c>
      <c r="K8" s="84">
        <v>10</v>
      </c>
      <c r="L8" s="13">
        <f t="shared" si="2"/>
        <v>93.8</v>
      </c>
      <c r="M8" s="74">
        <v>9.3800000000000008</v>
      </c>
    </row>
    <row r="9" spans="1:13" ht="27">
      <c r="A9" s="1">
        <v>2013011974</v>
      </c>
      <c r="B9" s="2" t="s">
        <v>17</v>
      </c>
      <c r="C9" s="15">
        <v>69</v>
      </c>
      <c r="D9" s="15">
        <v>92</v>
      </c>
      <c r="E9" s="15">
        <v>100</v>
      </c>
      <c r="F9" s="13">
        <v>80.5</v>
      </c>
      <c r="G9" s="13">
        <f t="shared" si="0"/>
        <v>48.3</v>
      </c>
      <c r="H9" s="15">
        <v>40</v>
      </c>
      <c r="I9" s="13">
        <f t="shared" si="1"/>
        <v>88.3</v>
      </c>
      <c r="J9" s="80" t="s">
        <v>360</v>
      </c>
      <c r="K9" s="85">
        <v>3</v>
      </c>
      <c r="L9" s="13">
        <f t="shared" si="2"/>
        <v>91.3</v>
      </c>
      <c r="M9" s="74">
        <v>9.1300000000000008</v>
      </c>
    </row>
    <row r="10" spans="1:13" ht="28.5">
      <c r="A10" s="1">
        <v>2013011975</v>
      </c>
      <c r="B10" s="3" t="s">
        <v>18</v>
      </c>
      <c r="C10" s="15">
        <v>65</v>
      </c>
      <c r="D10" s="15">
        <v>91</v>
      </c>
      <c r="E10" s="15">
        <v>100</v>
      </c>
      <c r="F10" s="13">
        <v>78</v>
      </c>
      <c r="G10" s="13">
        <f t="shared" si="0"/>
        <v>46.8</v>
      </c>
      <c r="H10" s="15">
        <v>40</v>
      </c>
      <c r="I10" s="13">
        <f t="shared" si="1"/>
        <v>86.8</v>
      </c>
      <c r="J10" s="81" t="s">
        <v>361</v>
      </c>
      <c r="K10" s="84">
        <v>4</v>
      </c>
      <c r="L10" s="13">
        <f t="shared" si="2"/>
        <v>90.8</v>
      </c>
      <c r="M10" s="74">
        <v>9.08</v>
      </c>
    </row>
    <row r="11" spans="1:13" ht="25.5">
      <c r="A11" s="1">
        <v>2013011976</v>
      </c>
      <c r="B11" s="2" t="s">
        <v>19</v>
      </c>
      <c r="C11" s="15">
        <v>60</v>
      </c>
      <c r="D11" s="15">
        <v>85</v>
      </c>
      <c r="E11" s="15">
        <v>100</v>
      </c>
      <c r="F11" s="13">
        <v>72.5</v>
      </c>
      <c r="G11" s="13">
        <f t="shared" si="0"/>
        <v>43.5</v>
      </c>
      <c r="H11" s="15">
        <v>40</v>
      </c>
      <c r="I11" s="13">
        <f t="shared" si="1"/>
        <v>83.5</v>
      </c>
      <c r="J11" s="81" t="s">
        <v>362</v>
      </c>
      <c r="K11" s="84">
        <v>2</v>
      </c>
      <c r="L11" s="13">
        <f t="shared" si="2"/>
        <v>85.5</v>
      </c>
      <c r="M11" s="74">
        <v>8.5500000000000007</v>
      </c>
    </row>
    <row r="12" spans="1:13" ht="27">
      <c r="A12" s="1">
        <v>2013011977</v>
      </c>
      <c r="B12" s="2" t="s">
        <v>20</v>
      </c>
      <c r="C12" s="15">
        <v>61</v>
      </c>
      <c r="D12" s="15">
        <v>86</v>
      </c>
      <c r="E12" s="15">
        <v>100</v>
      </c>
      <c r="F12" s="13">
        <v>73.5</v>
      </c>
      <c r="G12" s="13">
        <f t="shared" si="0"/>
        <v>44.1</v>
      </c>
      <c r="H12" s="15">
        <v>40</v>
      </c>
      <c r="I12" s="13">
        <f t="shared" si="1"/>
        <v>84.1</v>
      </c>
      <c r="J12" s="79" t="s">
        <v>363</v>
      </c>
      <c r="K12" s="84">
        <v>3</v>
      </c>
      <c r="L12" s="13">
        <f t="shared" si="2"/>
        <v>87.1</v>
      </c>
      <c r="M12" s="74">
        <v>8.7099999999999991</v>
      </c>
    </row>
    <row r="13" spans="1:13" ht="42.75">
      <c r="A13" s="1">
        <v>2013011978</v>
      </c>
      <c r="B13" s="2" t="s">
        <v>21</v>
      </c>
      <c r="C13" s="15">
        <v>72</v>
      </c>
      <c r="D13" s="15">
        <v>94</v>
      </c>
      <c r="E13" s="15">
        <v>100</v>
      </c>
      <c r="F13" s="13">
        <v>83</v>
      </c>
      <c r="G13" s="13">
        <f t="shared" si="0"/>
        <v>49.8</v>
      </c>
      <c r="H13" s="15">
        <v>40</v>
      </c>
      <c r="I13" s="13">
        <f t="shared" si="1"/>
        <v>89.8</v>
      </c>
      <c r="J13" s="81" t="s">
        <v>364</v>
      </c>
      <c r="K13" s="84">
        <v>4</v>
      </c>
      <c r="L13" s="13">
        <f t="shared" si="2"/>
        <v>93.8</v>
      </c>
      <c r="M13" s="74">
        <v>9.3800000000000008</v>
      </c>
    </row>
    <row r="14" spans="1:13">
      <c r="A14" s="1">
        <v>2013011979</v>
      </c>
      <c r="B14" s="2" t="s">
        <v>22</v>
      </c>
      <c r="C14" s="15">
        <v>74</v>
      </c>
      <c r="D14" s="15">
        <v>90</v>
      </c>
      <c r="E14" s="15">
        <v>100</v>
      </c>
      <c r="F14" s="13">
        <v>82</v>
      </c>
      <c r="G14" s="13">
        <f t="shared" si="0"/>
        <v>49.199999999999996</v>
      </c>
      <c r="H14" s="15">
        <v>40</v>
      </c>
      <c r="I14" s="13">
        <f t="shared" si="1"/>
        <v>89.199999999999989</v>
      </c>
      <c r="J14" s="77" t="s">
        <v>365</v>
      </c>
      <c r="K14" s="84">
        <v>0</v>
      </c>
      <c r="L14" s="13">
        <f t="shared" si="2"/>
        <v>89.199999999999989</v>
      </c>
      <c r="M14" s="74">
        <v>8.92</v>
      </c>
    </row>
    <row r="15" spans="1:13" ht="27">
      <c r="A15" s="1">
        <v>2013011980</v>
      </c>
      <c r="B15" s="2" t="s">
        <v>23</v>
      </c>
      <c r="C15" s="15">
        <v>63</v>
      </c>
      <c r="D15" s="15">
        <v>78</v>
      </c>
      <c r="E15" s="15">
        <v>100</v>
      </c>
      <c r="F15" s="13">
        <v>70.5</v>
      </c>
      <c r="G15" s="13">
        <f t="shared" si="0"/>
        <v>42.3</v>
      </c>
      <c r="H15" s="15">
        <v>40</v>
      </c>
      <c r="I15" s="13">
        <f t="shared" si="1"/>
        <v>82.3</v>
      </c>
      <c r="J15" s="79" t="s">
        <v>366</v>
      </c>
      <c r="K15" s="84">
        <v>3</v>
      </c>
      <c r="L15" s="13">
        <f t="shared" si="2"/>
        <v>85.3</v>
      </c>
      <c r="M15" s="74">
        <v>8.5299999999999994</v>
      </c>
    </row>
    <row r="16" spans="1:13" ht="25.5">
      <c r="A16" s="1">
        <v>2013011981</v>
      </c>
      <c r="B16" s="2" t="s">
        <v>24</v>
      </c>
      <c r="C16" s="15">
        <v>75</v>
      </c>
      <c r="D16" s="15">
        <v>79</v>
      </c>
      <c r="E16" s="15">
        <v>100</v>
      </c>
      <c r="F16" s="13">
        <v>77</v>
      </c>
      <c r="G16" s="13">
        <f t="shared" si="0"/>
        <v>46.199999999999996</v>
      </c>
      <c r="H16" s="15">
        <v>40</v>
      </c>
      <c r="I16" s="13">
        <f t="shared" si="1"/>
        <v>86.199999999999989</v>
      </c>
      <c r="J16" s="81" t="s">
        <v>367</v>
      </c>
      <c r="K16" s="84">
        <v>16</v>
      </c>
      <c r="L16" s="13">
        <f t="shared" si="2"/>
        <v>102.19999999999999</v>
      </c>
      <c r="M16" s="74">
        <v>10.219999999999999</v>
      </c>
    </row>
    <row r="17" spans="1:13">
      <c r="A17" s="1">
        <v>2013011982</v>
      </c>
      <c r="B17" s="3" t="s">
        <v>25</v>
      </c>
      <c r="C17" s="15">
        <v>68</v>
      </c>
      <c r="D17" s="15">
        <v>90</v>
      </c>
      <c r="E17" s="15">
        <v>100</v>
      </c>
      <c r="F17" s="13">
        <v>79</v>
      </c>
      <c r="G17" s="13">
        <f t="shared" si="0"/>
        <v>47.4</v>
      </c>
      <c r="H17" s="15">
        <v>40</v>
      </c>
      <c r="I17" s="13">
        <f t="shared" si="1"/>
        <v>87.4</v>
      </c>
      <c r="J17" s="76" t="s">
        <v>368</v>
      </c>
      <c r="K17" s="85">
        <v>8</v>
      </c>
      <c r="L17" s="13">
        <f t="shared" si="2"/>
        <v>95.4</v>
      </c>
      <c r="M17" s="74">
        <v>9.5400000000000009</v>
      </c>
    </row>
    <row r="18" spans="1:13" ht="25.5">
      <c r="A18" s="1">
        <v>2013011983</v>
      </c>
      <c r="B18" s="3" t="s">
        <v>26</v>
      </c>
      <c r="C18" s="15">
        <v>64</v>
      </c>
      <c r="D18" s="15">
        <v>94</v>
      </c>
      <c r="E18" s="15">
        <v>100</v>
      </c>
      <c r="F18" s="13">
        <v>79</v>
      </c>
      <c r="G18" s="13">
        <f t="shared" si="0"/>
        <v>47.4</v>
      </c>
      <c r="H18" s="15">
        <v>40</v>
      </c>
      <c r="I18" s="13">
        <f t="shared" si="1"/>
        <v>87.4</v>
      </c>
      <c r="J18" s="80" t="s">
        <v>369</v>
      </c>
      <c r="K18" s="85">
        <v>3</v>
      </c>
      <c r="L18" s="13">
        <f t="shared" si="2"/>
        <v>90.4</v>
      </c>
      <c r="M18" s="74">
        <v>9.0400000000000009</v>
      </c>
    </row>
    <row r="19" spans="1:13" ht="38.25">
      <c r="A19" s="1">
        <v>2013011984</v>
      </c>
      <c r="B19" s="2" t="s">
        <v>27</v>
      </c>
      <c r="C19" s="15">
        <v>75</v>
      </c>
      <c r="D19" s="15">
        <v>86</v>
      </c>
      <c r="E19" s="15">
        <v>100</v>
      </c>
      <c r="F19" s="13">
        <v>80.5</v>
      </c>
      <c r="G19" s="13">
        <f t="shared" si="0"/>
        <v>48.3</v>
      </c>
      <c r="H19" s="15">
        <v>40</v>
      </c>
      <c r="I19" s="13">
        <f t="shared" si="1"/>
        <v>88.3</v>
      </c>
      <c r="J19" s="81" t="s">
        <v>370</v>
      </c>
      <c r="K19" s="84">
        <v>8</v>
      </c>
      <c r="L19" s="13">
        <f t="shared" si="2"/>
        <v>96.3</v>
      </c>
      <c r="M19" s="74">
        <v>9.6300000000000008</v>
      </c>
    </row>
    <row r="20" spans="1:13" ht="25.5">
      <c r="A20" s="1">
        <v>2013011985</v>
      </c>
      <c r="B20" s="2" t="s">
        <v>28</v>
      </c>
      <c r="C20" s="15">
        <v>85</v>
      </c>
      <c r="D20" s="15">
        <v>91</v>
      </c>
      <c r="E20" s="15">
        <v>100</v>
      </c>
      <c r="F20" s="13">
        <v>88</v>
      </c>
      <c r="G20" s="13">
        <f t="shared" si="0"/>
        <v>52.8</v>
      </c>
      <c r="H20" s="15">
        <v>40</v>
      </c>
      <c r="I20" s="13">
        <f t="shared" si="1"/>
        <v>92.8</v>
      </c>
      <c r="J20" s="80" t="s">
        <v>371</v>
      </c>
      <c r="K20" s="85">
        <v>10</v>
      </c>
      <c r="L20" s="13">
        <f t="shared" si="2"/>
        <v>102.8</v>
      </c>
      <c r="M20" s="74">
        <v>10.280000000000001</v>
      </c>
    </row>
    <row r="21" spans="1:13" ht="27">
      <c r="A21" s="1">
        <v>2013011986</v>
      </c>
      <c r="B21" s="2" t="s">
        <v>29</v>
      </c>
      <c r="C21" s="15">
        <v>69</v>
      </c>
      <c r="D21" s="15">
        <v>87</v>
      </c>
      <c r="E21" s="15">
        <v>100</v>
      </c>
      <c r="F21" s="13">
        <v>78</v>
      </c>
      <c r="G21" s="13">
        <f t="shared" si="0"/>
        <v>46.8</v>
      </c>
      <c r="H21" s="15">
        <v>40</v>
      </c>
      <c r="I21" s="13">
        <f t="shared" si="1"/>
        <v>86.8</v>
      </c>
      <c r="J21" s="80" t="s">
        <v>372</v>
      </c>
      <c r="K21" s="85">
        <v>3</v>
      </c>
      <c r="L21" s="13">
        <f t="shared" si="2"/>
        <v>89.8</v>
      </c>
      <c r="M21" s="74">
        <v>8.98</v>
      </c>
    </row>
    <row r="22" spans="1:13">
      <c r="A22" s="1">
        <v>2013011987</v>
      </c>
      <c r="B22" s="2" t="s">
        <v>30</v>
      </c>
      <c r="C22" s="15">
        <v>62</v>
      </c>
      <c r="D22" s="15">
        <v>60</v>
      </c>
      <c r="E22" s="15">
        <v>100</v>
      </c>
      <c r="F22" s="13">
        <v>61</v>
      </c>
      <c r="G22" s="13">
        <f t="shared" si="0"/>
        <v>36.6</v>
      </c>
      <c r="H22" s="15">
        <v>40</v>
      </c>
      <c r="I22" s="13">
        <f t="shared" si="1"/>
        <v>76.599999999999994</v>
      </c>
      <c r="J22" s="76" t="s">
        <v>365</v>
      </c>
      <c r="K22" s="85">
        <v>0</v>
      </c>
      <c r="L22" s="13">
        <f t="shared" si="2"/>
        <v>76.599999999999994</v>
      </c>
      <c r="M22" s="74">
        <v>7.66</v>
      </c>
    </row>
    <row r="23" spans="1:13" ht="25.5">
      <c r="A23" s="1">
        <v>2013011988</v>
      </c>
      <c r="B23" s="2" t="s">
        <v>31</v>
      </c>
      <c r="C23" s="15">
        <v>62</v>
      </c>
      <c r="D23" s="15">
        <v>71</v>
      </c>
      <c r="E23" s="15">
        <v>100</v>
      </c>
      <c r="F23" s="13">
        <v>66.5</v>
      </c>
      <c r="G23" s="13">
        <f t="shared" si="0"/>
        <v>39.9</v>
      </c>
      <c r="H23" s="15">
        <v>40</v>
      </c>
      <c r="I23" s="13">
        <f t="shared" si="1"/>
        <v>79.900000000000006</v>
      </c>
      <c r="J23" s="80" t="s">
        <v>354</v>
      </c>
      <c r="K23" s="85">
        <v>5</v>
      </c>
      <c r="L23" s="13">
        <f t="shared" si="2"/>
        <v>84.9</v>
      </c>
      <c r="M23" s="74">
        <v>8.39</v>
      </c>
    </row>
    <row r="24" spans="1:13">
      <c r="A24" s="1">
        <v>2013011989</v>
      </c>
      <c r="B24" s="2" t="s">
        <v>32</v>
      </c>
      <c r="C24" s="15">
        <v>65</v>
      </c>
      <c r="D24" s="15">
        <v>81</v>
      </c>
      <c r="E24" s="15">
        <v>100</v>
      </c>
      <c r="F24" s="13">
        <v>73</v>
      </c>
      <c r="G24" s="13">
        <f t="shared" si="0"/>
        <v>43.8</v>
      </c>
      <c r="H24" s="15">
        <v>40</v>
      </c>
      <c r="I24" s="13">
        <f t="shared" si="1"/>
        <v>83.8</v>
      </c>
      <c r="J24" s="80" t="s">
        <v>373</v>
      </c>
      <c r="K24" s="85">
        <v>1</v>
      </c>
      <c r="L24" s="13">
        <f t="shared" si="2"/>
        <v>84.8</v>
      </c>
      <c r="M24" s="74">
        <v>8.48</v>
      </c>
    </row>
    <row r="25" spans="1:13" ht="27">
      <c r="A25" s="1">
        <v>2013011990</v>
      </c>
      <c r="B25" s="2" t="s">
        <v>33</v>
      </c>
      <c r="C25" s="15">
        <v>79</v>
      </c>
      <c r="D25" s="15">
        <v>92</v>
      </c>
      <c r="E25" s="15">
        <v>100</v>
      </c>
      <c r="F25" s="13">
        <v>85.5</v>
      </c>
      <c r="G25" s="13">
        <f t="shared" si="0"/>
        <v>51.3</v>
      </c>
      <c r="H25" s="15">
        <v>40</v>
      </c>
      <c r="I25" s="13">
        <f t="shared" si="1"/>
        <v>91.3</v>
      </c>
      <c r="J25" s="79" t="s">
        <v>374</v>
      </c>
      <c r="K25" s="85">
        <v>5</v>
      </c>
      <c r="L25" s="13">
        <f t="shared" si="2"/>
        <v>96.3</v>
      </c>
      <c r="M25" s="74">
        <v>9.6300000000000008</v>
      </c>
    </row>
    <row r="26" spans="1:13" ht="25.5">
      <c r="A26" s="1">
        <v>2013011991</v>
      </c>
      <c r="B26" s="3" t="s">
        <v>34</v>
      </c>
      <c r="C26" s="15">
        <v>91</v>
      </c>
      <c r="D26" s="15">
        <v>96</v>
      </c>
      <c r="E26" s="15">
        <v>100</v>
      </c>
      <c r="F26" s="13">
        <v>93.5</v>
      </c>
      <c r="G26" s="13">
        <f t="shared" si="0"/>
        <v>56.1</v>
      </c>
      <c r="H26" s="15">
        <v>40</v>
      </c>
      <c r="I26" s="13">
        <f t="shared" si="1"/>
        <v>96.1</v>
      </c>
      <c r="J26" s="81" t="s">
        <v>375</v>
      </c>
      <c r="K26" s="84">
        <v>6</v>
      </c>
      <c r="L26" s="13">
        <f t="shared" si="2"/>
        <v>102.1</v>
      </c>
      <c r="M26" s="74">
        <v>10.210000000000001</v>
      </c>
    </row>
    <row r="27" spans="1:13" ht="27">
      <c r="A27" s="1">
        <v>2013011992</v>
      </c>
      <c r="B27" s="2" t="s">
        <v>35</v>
      </c>
      <c r="C27" s="15">
        <v>68</v>
      </c>
      <c r="D27" s="15">
        <v>77</v>
      </c>
      <c r="E27" s="15">
        <v>100</v>
      </c>
      <c r="F27" s="13">
        <v>72.5</v>
      </c>
      <c r="G27" s="13">
        <f t="shared" si="0"/>
        <v>43.5</v>
      </c>
      <c r="H27" s="15">
        <v>40</v>
      </c>
      <c r="I27" s="13">
        <f t="shared" si="1"/>
        <v>83.5</v>
      </c>
      <c r="J27" s="79" t="s">
        <v>376</v>
      </c>
      <c r="K27" s="85">
        <v>8</v>
      </c>
      <c r="L27" s="13">
        <f t="shared" si="2"/>
        <v>91.5</v>
      </c>
      <c r="M27" s="74">
        <v>9.15</v>
      </c>
    </row>
    <row r="28" spans="1:13">
      <c r="A28" s="1">
        <v>2013011993</v>
      </c>
      <c r="B28" s="3" t="s">
        <v>36</v>
      </c>
      <c r="C28" s="15">
        <v>66</v>
      </c>
      <c r="D28" s="15">
        <v>75</v>
      </c>
      <c r="E28" s="15">
        <v>100</v>
      </c>
      <c r="F28" s="13">
        <v>70.5</v>
      </c>
      <c r="G28" s="13">
        <f t="shared" si="0"/>
        <v>42.3</v>
      </c>
      <c r="H28" s="15">
        <v>40</v>
      </c>
      <c r="I28" s="13">
        <f t="shared" si="1"/>
        <v>82.3</v>
      </c>
      <c r="J28" s="78" t="s">
        <v>353</v>
      </c>
      <c r="K28" s="85">
        <v>4</v>
      </c>
      <c r="L28" s="13">
        <f t="shared" si="2"/>
        <v>86.3</v>
      </c>
      <c r="M28" s="74">
        <v>8.6300000000000008</v>
      </c>
    </row>
    <row r="29" spans="1:13" ht="27">
      <c r="A29" s="1">
        <v>2013011994</v>
      </c>
      <c r="B29" s="2" t="s">
        <v>37</v>
      </c>
      <c r="C29" s="15">
        <v>89</v>
      </c>
      <c r="D29" s="15">
        <v>94</v>
      </c>
      <c r="E29" s="15">
        <v>100</v>
      </c>
      <c r="F29" s="13">
        <v>91.5</v>
      </c>
      <c r="G29" s="13">
        <f t="shared" si="0"/>
        <v>54.9</v>
      </c>
      <c r="H29" s="15">
        <v>40</v>
      </c>
      <c r="I29" s="13">
        <f t="shared" si="1"/>
        <v>94.9</v>
      </c>
      <c r="J29" s="79" t="s">
        <v>377</v>
      </c>
      <c r="K29" s="85">
        <v>2</v>
      </c>
      <c r="L29" s="13">
        <f t="shared" si="2"/>
        <v>96.9</v>
      </c>
      <c r="M29" s="74">
        <v>9.6900000000000013</v>
      </c>
    </row>
    <row r="30" spans="1:13">
      <c r="A30" s="1"/>
      <c r="B30" s="2"/>
      <c r="C30" s="15"/>
      <c r="D30" s="15"/>
      <c r="E30" s="15"/>
      <c r="F30" s="13"/>
      <c r="G30" s="13"/>
      <c r="H30" s="15"/>
      <c r="I30" s="13"/>
      <c r="J30" s="9"/>
      <c r="K30" s="14"/>
      <c r="L30" s="13"/>
      <c r="M30" s="13"/>
    </row>
    <row r="31" spans="1:13" ht="27">
      <c r="A31" s="5">
        <v>2013011995</v>
      </c>
      <c r="B31" s="10" t="s">
        <v>38</v>
      </c>
      <c r="C31" s="15">
        <v>71</v>
      </c>
      <c r="D31" s="15">
        <v>87</v>
      </c>
      <c r="E31" s="15">
        <v>100</v>
      </c>
      <c r="F31" s="13">
        <v>79</v>
      </c>
      <c r="G31" s="13">
        <f>$F31*0.6</f>
        <v>47.4</v>
      </c>
      <c r="H31" s="15">
        <v>40</v>
      </c>
      <c r="I31" s="13">
        <f t="shared" si="1"/>
        <v>87.4</v>
      </c>
      <c r="J31" s="10" t="s">
        <v>320</v>
      </c>
      <c r="K31" s="14">
        <v>2</v>
      </c>
      <c r="L31" s="14">
        <f>$I31+$K31</f>
        <v>89.4</v>
      </c>
      <c r="M31" s="14">
        <f>0.1*$L31</f>
        <v>8.9400000000000013</v>
      </c>
    </row>
    <row r="32" spans="1:13" ht="27">
      <c r="A32" s="5">
        <v>2013011996</v>
      </c>
      <c r="B32" s="5" t="s">
        <v>40</v>
      </c>
      <c r="C32" s="15">
        <v>71</v>
      </c>
      <c r="D32" s="15">
        <v>83</v>
      </c>
      <c r="E32" s="15">
        <v>100</v>
      </c>
      <c r="F32" s="13">
        <v>77</v>
      </c>
      <c r="G32" s="13">
        <f t="shared" ref="G32:G55" si="3">$F32*0.6</f>
        <v>46.199999999999996</v>
      </c>
      <c r="H32" s="15">
        <v>40</v>
      </c>
      <c r="I32" s="13">
        <f t="shared" si="1"/>
        <v>86.199999999999989</v>
      </c>
      <c r="J32" s="10" t="s">
        <v>321</v>
      </c>
      <c r="K32" s="14">
        <v>4</v>
      </c>
      <c r="L32" s="14">
        <f t="shared" ref="L32:L55" si="4">$I32+$K32</f>
        <v>90.199999999999989</v>
      </c>
      <c r="M32" s="14">
        <f t="shared" ref="M32:M55" si="5">0.1*$L32</f>
        <v>9.02</v>
      </c>
    </row>
    <row r="33" spans="1:13" ht="40.5">
      <c r="A33" s="5">
        <v>2013011997</v>
      </c>
      <c r="B33" s="5" t="s">
        <v>41</v>
      </c>
      <c r="C33" s="15">
        <v>86</v>
      </c>
      <c r="D33" s="15">
        <v>92</v>
      </c>
      <c r="E33" s="15">
        <v>100</v>
      </c>
      <c r="F33" s="13">
        <v>89</v>
      </c>
      <c r="G33" s="13">
        <f t="shared" si="3"/>
        <v>53.4</v>
      </c>
      <c r="H33" s="15">
        <v>40</v>
      </c>
      <c r="I33" s="13">
        <f t="shared" si="1"/>
        <v>93.4</v>
      </c>
      <c r="J33" s="10" t="s">
        <v>322</v>
      </c>
      <c r="K33" s="14">
        <v>6</v>
      </c>
      <c r="L33" s="14">
        <f t="shared" si="4"/>
        <v>99.4</v>
      </c>
      <c r="M33" s="14">
        <f t="shared" si="5"/>
        <v>9.9400000000000013</v>
      </c>
    </row>
    <row r="34" spans="1:13" ht="40.5">
      <c r="A34" s="5">
        <v>2013011998</v>
      </c>
      <c r="B34" s="5" t="s">
        <v>42</v>
      </c>
      <c r="C34" s="15">
        <v>84</v>
      </c>
      <c r="D34" s="15">
        <v>92</v>
      </c>
      <c r="E34" s="15">
        <v>100</v>
      </c>
      <c r="F34" s="13">
        <v>88</v>
      </c>
      <c r="G34" s="13">
        <f t="shared" si="3"/>
        <v>52.8</v>
      </c>
      <c r="H34" s="15">
        <v>40</v>
      </c>
      <c r="I34" s="13">
        <f t="shared" si="1"/>
        <v>92.8</v>
      </c>
      <c r="J34" s="11" t="s">
        <v>323</v>
      </c>
      <c r="K34" s="14">
        <v>4</v>
      </c>
      <c r="L34" s="14">
        <f t="shared" si="4"/>
        <v>96.8</v>
      </c>
      <c r="M34" s="14">
        <f t="shared" si="5"/>
        <v>9.68</v>
      </c>
    </row>
    <row r="35" spans="1:13" ht="54">
      <c r="A35" s="5">
        <v>2013011999</v>
      </c>
      <c r="B35" s="5" t="s">
        <v>76</v>
      </c>
      <c r="C35" s="15">
        <v>89</v>
      </c>
      <c r="D35" s="15">
        <v>85</v>
      </c>
      <c r="E35" s="15">
        <v>100</v>
      </c>
      <c r="F35" s="13">
        <v>87</v>
      </c>
      <c r="G35" s="13">
        <f t="shared" si="3"/>
        <v>52.199999999999996</v>
      </c>
      <c r="H35" s="15">
        <v>40</v>
      </c>
      <c r="I35" s="13">
        <f t="shared" si="1"/>
        <v>92.199999999999989</v>
      </c>
      <c r="J35" s="10" t="s">
        <v>324</v>
      </c>
      <c r="K35" s="14">
        <v>14</v>
      </c>
      <c r="L35" s="14">
        <f t="shared" si="4"/>
        <v>106.19999999999999</v>
      </c>
      <c r="M35" s="14">
        <f t="shared" si="5"/>
        <v>10.62</v>
      </c>
    </row>
    <row r="36" spans="1:13">
      <c r="A36" s="5">
        <v>2013012000</v>
      </c>
      <c r="B36" s="5" t="s">
        <v>44</v>
      </c>
      <c r="C36" s="15">
        <v>62</v>
      </c>
      <c r="D36" s="15">
        <v>86</v>
      </c>
      <c r="E36" s="15">
        <v>100</v>
      </c>
      <c r="F36" s="13">
        <v>74</v>
      </c>
      <c r="G36" s="13">
        <f t="shared" si="3"/>
        <v>44.4</v>
      </c>
      <c r="H36" s="15">
        <v>40</v>
      </c>
      <c r="I36" s="13">
        <f t="shared" si="1"/>
        <v>84.4</v>
      </c>
      <c r="J36" s="10" t="s">
        <v>39</v>
      </c>
      <c r="K36" s="14"/>
      <c r="L36" s="14">
        <f t="shared" si="4"/>
        <v>84.4</v>
      </c>
      <c r="M36" s="14">
        <f t="shared" si="5"/>
        <v>8.4400000000000013</v>
      </c>
    </row>
    <row r="37" spans="1:13" ht="40.5">
      <c r="A37" s="5">
        <v>2013012001</v>
      </c>
      <c r="B37" s="5" t="s">
        <v>45</v>
      </c>
      <c r="C37" s="15">
        <v>67</v>
      </c>
      <c r="D37" s="15">
        <v>83</v>
      </c>
      <c r="E37" s="15">
        <v>100</v>
      </c>
      <c r="F37" s="13">
        <v>75</v>
      </c>
      <c r="G37" s="13">
        <f t="shared" si="3"/>
        <v>45</v>
      </c>
      <c r="H37" s="15">
        <v>40</v>
      </c>
      <c r="I37" s="13">
        <f t="shared" si="1"/>
        <v>85</v>
      </c>
      <c r="J37" s="10" t="s">
        <v>325</v>
      </c>
      <c r="K37" s="14">
        <v>5</v>
      </c>
      <c r="L37" s="14">
        <f t="shared" si="4"/>
        <v>90</v>
      </c>
      <c r="M37" s="14">
        <f t="shared" si="5"/>
        <v>9</v>
      </c>
    </row>
    <row r="38" spans="1:13" ht="54">
      <c r="A38" s="5">
        <v>2013012002</v>
      </c>
      <c r="B38" s="5" t="s">
        <v>46</v>
      </c>
      <c r="C38" s="15">
        <v>82</v>
      </c>
      <c r="D38" s="15">
        <v>98</v>
      </c>
      <c r="E38" s="15">
        <v>100</v>
      </c>
      <c r="F38" s="13">
        <v>90</v>
      </c>
      <c r="G38" s="13">
        <f t="shared" si="3"/>
        <v>54</v>
      </c>
      <c r="H38" s="15">
        <v>40</v>
      </c>
      <c r="I38" s="13">
        <f t="shared" si="1"/>
        <v>94</v>
      </c>
      <c r="J38" s="11" t="s">
        <v>341</v>
      </c>
      <c r="K38" s="14">
        <v>30</v>
      </c>
      <c r="L38" s="14">
        <f t="shared" si="4"/>
        <v>124</v>
      </c>
      <c r="M38" s="14">
        <f t="shared" si="5"/>
        <v>12.4</v>
      </c>
    </row>
    <row r="39" spans="1:13" ht="54">
      <c r="A39" s="5">
        <v>2013012003</v>
      </c>
      <c r="B39" s="5" t="s">
        <v>47</v>
      </c>
      <c r="C39" s="15">
        <v>87</v>
      </c>
      <c r="D39" s="15">
        <v>97</v>
      </c>
      <c r="E39" s="15">
        <v>100</v>
      </c>
      <c r="F39" s="13">
        <v>92</v>
      </c>
      <c r="G39" s="13">
        <f t="shared" si="3"/>
        <v>55.199999999999996</v>
      </c>
      <c r="H39" s="15">
        <v>40</v>
      </c>
      <c r="I39" s="13">
        <f t="shared" si="1"/>
        <v>95.199999999999989</v>
      </c>
      <c r="J39" s="10" t="s">
        <v>326</v>
      </c>
      <c r="K39" s="14">
        <v>9</v>
      </c>
      <c r="L39" s="14">
        <f t="shared" si="4"/>
        <v>104.19999999999999</v>
      </c>
      <c r="M39" s="14">
        <f t="shared" si="5"/>
        <v>10.42</v>
      </c>
    </row>
    <row r="40" spans="1:13">
      <c r="A40" s="5">
        <v>2013012004</v>
      </c>
      <c r="B40" s="5" t="s">
        <v>48</v>
      </c>
      <c r="C40" s="15">
        <v>68</v>
      </c>
      <c r="D40" s="15">
        <v>88</v>
      </c>
      <c r="E40" s="15">
        <v>100</v>
      </c>
      <c r="F40" s="13">
        <v>78</v>
      </c>
      <c r="G40" s="13">
        <f t="shared" si="3"/>
        <v>46.8</v>
      </c>
      <c r="H40" s="15">
        <v>40</v>
      </c>
      <c r="I40" s="13">
        <f t="shared" si="1"/>
        <v>86.8</v>
      </c>
      <c r="J40" s="10" t="s">
        <v>11</v>
      </c>
      <c r="K40" s="14">
        <v>0</v>
      </c>
      <c r="L40" s="14">
        <f t="shared" si="4"/>
        <v>86.8</v>
      </c>
      <c r="M40" s="14">
        <f t="shared" si="5"/>
        <v>8.68</v>
      </c>
    </row>
    <row r="41" spans="1:13" ht="27">
      <c r="A41" s="5">
        <v>2013012005</v>
      </c>
      <c r="B41" s="5" t="s">
        <v>49</v>
      </c>
      <c r="C41" s="15">
        <v>67</v>
      </c>
      <c r="D41" s="15">
        <v>83</v>
      </c>
      <c r="E41" s="15">
        <v>100</v>
      </c>
      <c r="F41" s="13">
        <v>75</v>
      </c>
      <c r="G41" s="13">
        <f t="shared" si="3"/>
        <v>45</v>
      </c>
      <c r="H41" s="15">
        <v>40</v>
      </c>
      <c r="I41" s="13">
        <f t="shared" si="1"/>
        <v>85</v>
      </c>
      <c r="J41" s="10" t="s">
        <v>327</v>
      </c>
      <c r="K41" s="14">
        <v>2</v>
      </c>
      <c r="L41" s="14">
        <f t="shared" si="4"/>
        <v>87</v>
      </c>
      <c r="M41" s="14">
        <f t="shared" si="5"/>
        <v>8.7000000000000011</v>
      </c>
    </row>
    <row r="42" spans="1:13" ht="40.5">
      <c r="A42" s="5">
        <v>2013012006</v>
      </c>
      <c r="B42" s="5" t="s">
        <v>50</v>
      </c>
      <c r="C42" s="15">
        <v>68</v>
      </c>
      <c r="D42" s="15">
        <v>73</v>
      </c>
      <c r="E42" s="15">
        <v>100</v>
      </c>
      <c r="F42" s="13">
        <v>70.5</v>
      </c>
      <c r="G42" s="13">
        <f t="shared" si="3"/>
        <v>42.3</v>
      </c>
      <c r="H42" s="15">
        <v>40</v>
      </c>
      <c r="I42" s="13">
        <f t="shared" si="1"/>
        <v>82.3</v>
      </c>
      <c r="J42" s="12" t="s">
        <v>328</v>
      </c>
      <c r="K42" s="14">
        <v>3</v>
      </c>
      <c r="L42" s="14">
        <f t="shared" si="4"/>
        <v>85.3</v>
      </c>
      <c r="M42" s="14">
        <f t="shared" si="5"/>
        <v>8.5299999999999994</v>
      </c>
    </row>
    <row r="43" spans="1:13" ht="27">
      <c r="A43" s="5">
        <v>2013012007</v>
      </c>
      <c r="B43" s="5" t="s">
        <v>51</v>
      </c>
      <c r="C43" s="15">
        <v>76</v>
      </c>
      <c r="D43" s="15">
        <v>88</v>
      </c>
      <c r="E43" s="15">
        <v>100</v>
      </c>
      <c r="F43" s="13">
        <v>82</v>
      </c>
      <c r="G43" s="13">
        <f t="shared" si="3"/>
        <v>49.199999999999996</v>
      </c>
      <c r="H43" s="15">
        <v>40</v>
      </c>
      <c r="I43" s="13">
        <f t="shared" si="1"/>
        <v>89.199999999999989</v>
      </c>
      <c r="J43" s="11" t="s">
        <v>329</v>
      </c>
      <c r="K43" s="14">
        <v>3</v>
      </c>
      <c r="L43" s="14">
        <f t="shared" si="4"/>
        <v>92.199999999999989</v>
      </c>
      <c r="M43" s="14">
        <f t="shared" si="5"/>
        <v>9.2199999999999989</v>
      </c>
    </row>
    <row r="44" spans="1:13" ht="27">
      <c r="A44" s="5">
        <v>2013012008</v>
      </c>
      <c r="B44" s="5" t="s">
        <v>52</v>
      </c>
      <c r="C44" s="15">
        <v>87</v>
      </c>
      <c r="D44" s="15">
        <v>98</v>
      </c>
      <c r="E44" s="15">
        <v>100</v>
      </c>
      <c r="F44" s="13">
        <v>92.5</v>
      </c>
      <c r="G44" s="13">
        <f t="shared" si="3"/>
        <v>55.5</v>
      </c>
      <c r="H44" s="15">
        <v>40</v>
      </c>
      <c r="I44" s="13">
        <f t="shared" si="1"/>
        <v>95.5</v>
      </c>
      <c r="J44" s="10" t="s">
        <v>330</v>
      </c>
      <c r="K44" s="14">
        <v>6</v>
      </c>
      <c r="L44" s="14">
        <f t="shared" si="4"/>
        <v>101.5</v>
      </c>
      <c r="M44" s="14">
        <f t="shared" si="5"/>
        <v>10.15</v>
      </c>
    </row>
    <row r="45" spans="1:13">
      <c r="A45" s="5">
        <v>2013012009</v>
      </c>
      <c r="B45" s="5" t="s">
        <v>53</v>
      </c>
      <c r="C45" s="15">
        <v>64</v>
      </c>
      <c r="D45" s="15">
        <v>87</v>
      </c>
      <c r="E45" s="15">
        <v>100</v>
      </c>
      <c r="F45" s="13">
        <v>75.5</v>
      </c>
      <c r="G45" s="13">
        <f t="shared" si="3"/>
        <v>45.3</v>
      </c>
      <c r="H45" s="15">
        <v>40</v>
      </c>
      <c r="I45" s="13">
        <f t="shared" si="1"/>
        <v>85.3</v>
      </c>
      <c r="J45" s="10" t="s">
        <v>331</v>
      </c>
      <c r="K45" s="14">
        <v>1</v>
      </c>
      <c r="L45" s="14">
        <f t="shared" si="4"/>
        <v>86.3</v>
      </c>
      <c r="M45" s="14">
        <f t="shared" si="5"/>
        <v>8.6300000000000008</v>
      </c>
    </row>
    <row r="46" spans="1:13" ht="40.5">
      <c r="A46" s="5">
        <v>2013012010</v>
      </c>
      <c r="B46" s="5" t="s">
        <v>54</v>
      </c>
      <c r="C46" s="15">
        <v>68</v>
      </c>
      <c r="D46" s="15">
        <v>95</v>
      </c>
      <c r="E46" s="15">
        <v>100</v>
      </c>
      <c r="F46" s="13">
        <v>81.5</v>
      </c>
      <c r="G46" s="13">
        <f t="shared" si="3"/>
        <v>48.9</v>
      </c>
      <c r="H46" s="15">
        <v>40</v>
      </c>
      <c r="I46" s="13">
        <f t="shared" si="1"/>
        <v>88.9</v>
      </c>
      <c r="J46" s="10" t="s">
        <v>332</v>
      </c>
      <c r="K46" s="14">
        <v>14</v>
      </c>
      <c r="L46" s="14">
        <f t="shared" si="4"/>
        <v>102.9</v>
      </c>
      <c r="M46" s="14">
        <f t="shared" si="5"/>
        <v>10.290000000000001</v>
      </c>
    </row>
    <row r="47" spans="1:13" ht="27">
      <c r="A47" s="5">
        <v>2013012011</v>
      </c>
      <c r="B47" s="5" t="s">
        <v>55</v>
      </c>
      <c r="C47" s="15">
        <v>76</v>
      </c>
      <c r="D47" s="15">
        <v>94</v>
      </c>
      <c r="E47" s="15">
        <v>100</v>
      </c>
      <c r="F47" s="13">
        <v>85</v>
      </c>
      <c r="G47" s="13">
        <f t="shared" si="3"/>
        <v>51</v>
      </c>
      <c r="H47" s="15">
        <v>40</v>
      </c>
      <c r="I47" s="13">
        <f t="shared" si="1"/>
        <v>91</v>
      </c>
      <c r="J47" s="10" t="s">
        <v>333</v>
      </c>
      <c r="K47" s="14">
        <v>3</v>
      </c>
      <c r="L47" s="14">
        <f t="shared" si="4"/>
        <v>94</v>
      </c>
      <c r="M47" s="14">
        <f t="shared" si="5"/>
        <v>9.4</v>
      </c>
    </row>
    <row r="48" spans="1:13">
      <c r="A48" s="5">
        <v>2013012012</v>
      </c>
      <c r="B48" s="5" t="s">
        <v>56</v>
      </c>
      <c r="C48" s="15">
        <v>63</v>
      </c>
      <c r="D48" s="15">
        <v>84</v>
      </c>
      <c r="E48" s="15">
        <v>100</v>
      </c>
      <c r="F48" s="13">
        <v>73.5</v>
      </c>
      <c r="G48" s="13">
        <f t="shared" si="3"/>
        <v>44.1</v>
      </c>
      <c r="H48" s="15">
        <v>40</v>
      </c>
      <c r="I48" s="13">
        <f t="shared" si="1"/>
        <v>84.1</v>
      </c>
      <c r="J48" s="10" t="s">
        <v>39</v>
      </c>
      <c r="K48" s="14">
        <v>0</v>
      </c>
      <c r="L48" s="14">
        <f t="shared" si="4"/>
        <v>84.1</v>
      </c>
      <c r="M48" s="14">
        <f t="shared" si="5"/>
        <v>8.41</v>
      </c>
    </row>
    <row r="49" spans="1:13" ht="40.5">
      <c r="A49" s="5">
        <v>2013012013</v>
      </c>
      <c r="B49" s="5" t="s">
        <v>57</v>
      </c>
      <c r="C49" s="15">
        <v>80</v>
      </c>
      <c r="D49" s="15">
        <v>82</v>
      </c>
      <c r="E49" s="15">
        <v>100</v>
      </c>
      <c r="F49" s="13">
        <v>81</v>
      </c>
      <c r="G49" s="13">
        <f t="shared" si="3"/>
        <v>48.6</v>
      </c>
      <c r="H49" s="15">
        <v>40</v>
      </c>
      <c r="I49" s="13">
        <f t="shared" si="1"/>
        <v>88.6</v>
      </c>
      <c r="J49" s="10" t="s">
        <v>340</v>
      </c>
      <c r="K49" s="14">
        <v>6</v>
      </c>
      <c r="L49" s="14">
        <f t="shared" si="4"/>
        <v>94.6</v>
      </c>
      <c r="M49" s="14">
        <f t="shared" si="5"/>
        <v>9.4599999999999991</v>
      </c>
    </row>
    <row r="50" spans="1:13" ht="27">
      <c r="A50" s="5">
        <v>2013012014</v>
      </c>
      <c r="B50" s="5" t="s">
        <v>58</v>
      </c>
      <c r="C50" s="15">
        <v>66</v>
      </c>
      <c r="D50" s="15">
        <v>77</v>
      </c>
      <c r="E50" s="15">
        <v>100</v>
      </c>
      <c r="F50" s="13">
        <v>71.5</v>
      </c>
      <c r="G50" s="13">
        <f t="shared" si="3"/>
        <v>42.9</v>
      </c>
      <c r="H50" s="15">
        <v>40</v>
      </c>
      <c r="I50" s="13">
        <f t="shared" si="1"/>
        <v>82.9</v>
      </c>
      <c r="J50" s="10" t="s">
        <v>334</v>
      </c>
      <c r="K50" s="14">
        <v>4</v>
      </c>
      <c r="L50" s="14">
        <f t="shared" si="4"/>
        <v>86.9</v>
      </c>
      <c r="M50" s="14">
        <f t="shared" si="5"/>
        <v>8.6900000000000013</v>
      </c>
    </row>
    <row r="51" spans="1:13" ht="27">
      <c r="A51" s="5">
        <v>2013012015</v>
      </c>
      <c r="B51" s="5" t="s">
        <v>59</v>
      </c>
      <c r="C51" s="15">
        <v>81</v>
      </c>
      <c r="D51" s="15">
        <v>95</v>
      </c>
      <c r="E51" s="15">
        <v>100</v>
      </c>
      <c r="F51" s="13">
        <v>88</v>
      </c>
      <c r="G51" s="13">
        <f t="shared" si="3"/>
        <v>52.8</v>
      </c>
      <c r="H51" s="15">
        <v>40</v>
      </c>
      <c r="I51" s="13">
        <f t="shared" si="1"/>
        <v>92.8</v>
      </c>
      <c r="J51" s="10" t="s">
        <v>335</v>
      </c>
      <c r="K51" s="14">
        <v>4</v>
      </c>
      <c r="L51" s="14">
        <f t="shared" si="4"/>
        <v>96.8</v>
      </c>
      <c r="M51" s="14">
        <f t="shared" si="5"/>
        <v>9.68</v>
      </c>
    </row>
    <row r="52" spans="1:13" ht="27">
      <c r="A52" s="5">
        <v>2013012016</v>
      </c>
      <c r="B52" s="5" t="s">
        <v>60</v>
      </c>
      <c r="C52" s="15">
        <v>72</v>
      </c>
      <c r="D52" s="15">
        <v>88</v>
      </c>
      <c r="E52" s="15">
        <v>100</v>
      </c>
      <c r="F52" s="13">
        <v>80</v>
      </c>
      <c r="G52" s="13">
        <f t="shared" si="3"/>
        <v>48</v>
      </c>
      <c r="H52" s="15">
        <v>40</v>
      </c>
      <c r="I52" s="13">
        <f t="shared" si="1"/>
        <v>88</v>
      </c>
      <c r="J52" s="10" t="s">
        <v>336</v>
      </c>
      <c r="K52" s="14">
        <v>4</v>
      </c>
      <c r="L52" s="14">
        <f t="shared" si="4"/>
        <v>92</v>
      </c>
      <c r="M52" s="14">
        <f t="shared" si="5"/>
        <v>9.2000000000000011</v>
      </c>
    </row>
    <row r="53" spans="1:13" ht="27">
      <c r="A53" s="5">
        <v>2013012017</v>
      </c>
      <c r="B53" s="5" t="s">
        <v>61</v>
      </c>
      <c r="C53" s="15">
        <v>89</v>
      </c>
      <c r="D53" s="15">
        <v>97</v>
      </c>
      <c r="E53" s="15">
        <v>100</v>
      </c>
      <c r="F53" s="13">
        <v>93</v>
      </c>
      <c r="G53" s="13">
        <f t="shared" si="3"/>
        <v>55.8</v>
      </c>
      <c r="H53" s="15">
        <v>40</v>
      </c>
      <c r="I53" s="13">
        <f t="shared" si="1"/>
        <v>95.8</v>
      </c>
      <c r="J53" s="10" t="s">
        <v>337</v>
      </c>
      <c r="K53" s="14">
        <v>8</v>
      </c>
      <c r="L53" s="14">
        <f t="shared" si="4"/>
        <v>103.8</v>
      </c>
      <c r="M53" s="14">
        <f t="shared" si="5"/>
        <v>10.38</v>
      </c>
    </row>
    <row r="54" spans="1:13" ht="27">
      <c r="A54" s="5">
        <v>2013012019</v>
      </c>
      <c r="B54" s="5" t="s">
        <v>62</v>
      </c>
      <c r="C54" s="15">
        <v>88</v>
      </c>
      <c r="D54" s="15">
        <v>84</v>
      </c>
      <c r="E54" s="15">
        <v>100</v>
      </c>
      <c r="F54" s="13">
        <v>86</v>
      </c>
      <c r="G54" s="13">
        <f t="shared" si="3"/>
        <v>51.6</v>
      </c>
      <c r="H54" s="15">
        <v>40</v>
      </c>
      <c r="I54" s="13">
        <f t="shared" si="1"/>
        <v>91.6</v>
      </c>
      <c r="J54" s="10" t="s">
        <v>338</v>
      </c>
      <c r="K54" s="14">
        <v>2</v>
      </c>
      <c r="L54" s="14">
        <f t="shared" si="4"/>
        <v>93.6</v>
      </c>
      <c r="M54" s="14">
        <f t="shared" si="5"/>
        <v>9.36</v>
      </c>
    </row>
    <row r="55" spans="1:13" ht="40.5">
      <c r="A55" s="5">
        <v>2013012020</v>
      </c>
      <c r="B55" s="5" t="s">
        <v>63</v>
      </c>
      <c r="C55" s="15">
        <v>79</v>
      </c>
      <c r="D55" s="15">
        <v>89</v>
      </c>
      <c r="E55" s="15">
        <v>100</v>
      </c>
      <c r="F55" s="13">
        <v>84</v>
      </c>
      <c r="G55" s="13">
        <f t="shared" si="3"/>
        <v>50.4</v>
      </c>
      <c r="H55" s="15">
        <v>40</v>
      </c>
      <c r="I55" s="13">
        <f t="shared" si="1"/>
        <v>90.4</v>
      </c>
      <c r="J55" s="10" t="s">
        <v>339</v>
      </c>
      <c r="K55" s="14">
        <v>8</v>
      </c>
      <c r="L55" s="14">
        <f t="shared" si="4"/>
        <v>98.4</v>
      </c>
      <c r="M55" s="14">
        <f t="shared" si="5"/>
        <v>9.8400000000000016</v>
      </c>
    </row>
  </sheetData>
  <mergeCells count="1">
    <mergeCell ref="A1:M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综合测评总表</vt:lpstr>
      <vt:lpstr>德育部分</vt:lpstr>
      <vt:lpstr>智育部分</vt:lpstr>
      <vt:lpstr>体育部分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2014-09-29T01:10:35Z</dcterms:modified>
</cp:coreProperties>
</file>