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汇总" sheetId="5" r:id="rId1"/>
  </sheets>
  <definedNames>
    <definedName name="_xlnm.Print_Area" localSheetId="0">汇总!$A$1:$J$131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<sst xmlns="http://schemas.openxmlformats.org/spreadsheetml/2006/main" count="413" uniqueCount="198">
  <si>
    <t xml:space="preserve">预算单  </t>
  </si>
  <si>
    <t>项目名称： 中国石油大学（北京）MBA办学15周年文艺晚会</t>
  </si>
  <si>
    <t>项目地址：中油大厦三层</t>
  </si>
  <si>
    <t>策划执行单位：北京众石未来科技有限公司</t>
  </si>
  <si>
    <t>进场时间：2024年11月29日</t>
  </si>
  <si>
    <t>联系人：吴天昊</t>
  </si>
  <si>
    <t>活动时间：2024年11月30日</t>
  </si>
  <si>
    <t>联系方式：13810889432</t>
  </si>
  <si>
    <t>序号</t>
  </si>
  <si>
    <t>项目名称</t>
  </si>
  <si>
    <t>位置</t>
  </si>
  <si>
    <t>内容描述</t>
  </si>
  <si>
    <t xml:space="preserve">尺寸 </t>
  </si>
  <si>
    <t>数量</t>
  </si>
  <si>
    <t>天数</t>
  </si>
  <si>
    <t>单位</t>
  </si>
  <si>
    <t>北京众石未来科技有限公司</t>
  </si>
  <si>
    <t>单价（元）</t>
  </si>
  <si>
    <t>小计（元）</t>
  </si>
  <si>
    <t>舞美制作部分</t>
  </si>
  <si>
    <t>T型指引牌</t>
  </si>
  <si>
    <t>丽屏展架（内容：主会场左箭头1个）</t>
  </si>
  <si>
    <t>尺寸：长0.8米高2米</t>
  </si>
  <si>
    <t>套</t>
  </si>
  <si>
    <t>通道区</t>
  </si>
  <si>
    <t>丽屏展架（内容：主会场左箭头1个；右箭头1个）</t>
  </si>
  <si>
    <t>签名合影背板</t>
  </si>
  <si>
    <t>序厅区</t>
  </si>
  <si>
    <t>桁架安装黑底宝丽布</t>
  </si>
  <si>
    <t>尺寸：长5米高2.4米厚0.6米</t>
  </si>
  <si>
    <t>平米</t>
  </si>
  <si>
    <t>签名合影背板射灯</t>
  </si>
  <si>
    <t xml:space="preserve">LED </t>
  </si>
  <si>
    <t>支</t>
  </si>
  <si>
    <t>PVC麦标盒</t>
  </si>
  <si>
    <t>会务区</t>
  </si>
  <si>
    <t xml:space="preserve">PVC麦标盒 </t>
  </si>
  <si>
    <t>尺寸：长8厘米高6厘米</t>
  </si>
  <si>
    <t>个</t>
  </si>
  <si>
    <t>主持人手卡</t>
  </si>
  <si>
    <t>相纸/300克铜版纸</t>
  </si>
  <si>
    <t>尺寸：长15厘米高10厘米</t>
  </si>
  <si>
    <t>张</t>
  </si>
  <si>
    <t>流程单</t>
  </si>
  <si>
    <t>A3对折打印 300克</t>
  </si>
  <si>
    <t>尺寸：A3</t>
  </si>
  <si>
    <t>份</t>
  </si>
  <si>
    <t>椅背贴</t>
  </si>
  <si>
    <t>可移除车贴</t>
  </si>
  <si>
    <t xml:space="preserve">尺寸：长20厘米高10厘米 </t>
  </si>
  <si>
    <t xml:space="preserve">合计  </t>
  </si>
  <si>
    <t>LED视频设备部分（使用场地LED屏幕）</t>
  </si>
  <si>
    <t>多功能视屏控台</t>
  </si>
  <si>
    <t xml:space="preserve"> NOVASTAR -C1</t>
  </si>
  <si>
    <t>控制场地屏幕</t>
  </si>
  <si>
    <t>台</t>
  </si>
  <si>
    <t>多功能视屏服务器</t>
  </si>
  <si>
    <t>NOVASTAR -N9</t>
  </si>
  <si>
    <t>8通道拼接服务器采集多路信号</t>
  </si>
  <si>
    <t>多功能媒体播放器</t>
  </si>
  <si>
    <t>Hirender-S3</t>
  </si>
  <si>
    <t>工程文件服务器播控/一主一备</t>
  </si>
  <si>
    <t>监视器</t>
  </si>
  <si>
    <t>27寸</t>
  </si>
  <si>
    <t>预览</t>
  </si>
  <si>
    <t>AV灯光设备部分</t>
  </si>
  <si>
    <t>LED染色灯</t>
  </si>
  <si>
    <t>顶部吊杆</t>
  </si>
  <si>
    <t xml:space="preserve">ACME </t>
  </si>
  <si>
    <t>ACME543</t>
  </si>
  <si>
    <t>电脑光束图案灯</t>
  </si>
  <si>
    <t>ACME380</t>
  </si>
  <si>
    <t>LED两侧</t>
  </si>
  <si>
    <t>LED下方</t>
  </si>
  <si>
    <t>电脑切割面光灯</t>
  </si>
  <si>
    <t>面光龙门</t>
  </si>
  <si>
    <t>CKC</t>
  </si>
  <si>
    <t>CKC-p10</t>
  </si>
  <si>
    <t>电脑切割定点灯</t>
  </si>
  <si>
    <t>TRUSS灯架</t>
  </si>
  <si>
    <t>长8米高5米</t>
  </si>
  <si>
    <t>300*400</t>
  </si>
  <si>
    <t>延米</t>
  </si>
  <si>
    <t>TRUSS灯架立柱</t>
  </si>
  <si>
    <t>高5米*2根</t>
  </si>
  <si>
    <t>灯光控制台</t>
  </si>
  <si>
    <t>控台区</t>
  </si>
  <si>
    <t xml:space="preserve">MA 2 </t>
  </si>
  <si>
    <t>灯光柜</t>
  </si>
  <si>
    <t>舞台区</t>
  </si>
  <si>
    <t>灯光电源接口箱</t>
  </si>
  <si>
    <t>特效雾机</t>
  </si>
  <si>
    <t>线槽板</t>
  </si>
  <si>
    <t>序厅及主厅</t>
  </si>
  <si>
    <t>块</t>
  </si>
  <si>
    <t>AV音响设备部分</t>
  </si>
  <si>
    <t>线阵列全频音箱</t>
  </si>
  <si>
    <t>主会场</t>
  </si>
  <si>
    <t xml:space="preserve">ZSOUND  </t>
  </si>
  <si>
    <t>ZSOUND VCM</t>
  </si>
  <si>
    <t>线阵列超低音箱</t>
  </si>
  <si>
    <t>ZSOUND VCS</t>
  </si>
  <si>
    <t>线阵列返送音箱</t>
  </si>
  <si>
    <t>ZSOUND M15</t>
  </si>
  <si>
    <t>线阵列音箱数字处理器</t>
  </si>
  <si>
    <t>ZSOUND M44</t>
  </si>
  <si>
    <t>线阵列功率放大器</t>
  </si>
  <si>
    <t>ZSOUND MA1300Q</t>
  </si>
  <si>
    <t>数字32路调音台</t>
  </si>
  <si>
    <t xml:space="preserve">MLDAS  </t>
  </si>
  <si>
    <t xml:space="preserve">MLDAS M32   </t>
  </si>
  <si>
    <t xml:space="preserve">无线手持话筒 </t>
  </si>
  <si>
    <t>SHUERDSLX58</t>
  </si>
  <si>
    <t xml:space="preserve">鹅颈麦克风 </t>
  </si>
  <si>
    <t xml:space="preserve">SHURE  </t>
  </si>
  <si>
    <t xml:space="preserve">SHURE  418   GOOSENECK </t>
  </si>
  <si>
    <t>电熔麦克风</t>
  </si>
  <si>
    <t>纽曼184</t>
  </si>
  <si>
    <t>影像直播部分</t>
  </si>
  <si>
    <t>云摄影机位</t>
  </si>
  <si>
    <t>翠宫内场</t>
  </si>
  <si>
    <t>15年以上资深摄影师</t>
  </si>
  <si>
    <t xml:space="preserve">/专业相机/大三元镜头/含摄影师 </t>
  </si>
  <si>
    <t>机位</t>
  </si>
  <si>
    <t>云直播相册系统</t>
  </si>
  <si>
    <t>项</t>
  </si>
  <si>
    <t>修图师精修</t>
  </si>
  <si>
    <t>人</t>
  </si>
  <si>
    <t>特种拍摄机位</t>
  </si>
  <si>
    <t>移动花絮机位设备</t>
  </si>
  <si>
    <t>大疆+索尼A7系列</t>
  </si>
  <si>
    <t>花絮机位拍摄师</t>
  </si>
  <si>
    <t>专业摄像师</t>
  </si>
  <si>
    <t>剪辑包装</t>
  </si>
  <si>
    <t>花絮剪辑</t>
  </si>
  <si>
    <t>晚会花絮剪辑</t>
  </si>
  <si>
    <t>条</t>
  </si>
  <si>
    <t>执行策划团队部分</t>
  </si>
  <si>
    <t>总控导演</t>
  </si>
  <si>
    <t>负责环节流程总控及对接</t>
  </si>
  <si>
    <t>8年以上行业经验</t>
  </si>
  <si>
    <t>人次</t>
  </si>
  <si>
    <t>执行导演</t>
  </si>
  <si>
    <t>负责环节流程配合管理对接</t>
  </si>
  <si>
    <t>视频总监</t>
  </si>
  <si>
    <t>视频控台全流程管理</t>
  </si>
  <si>
    <t>15年以上行业经验</t>
  </si>
  <si>
    <t>视频技术经理</t>
  </si>
  <si>
    <t xml:space="preserve">视频设备控制包含彩排 </t>
  </si>
  <si>
    <t>10年以上行业经验</t>
  </si>
  <si>
    <t>灯光总监</t>
  </si>
  <si>
    <t>灯光设备变成及全流程效果管理</t>
  </si>
  <si>
    <t>音频总监</t>
  </si>
  <si>
    <t>音频设备控制包含彩排</t>
  </si>
  <si>
    <t>音频技术经理</t>
  </si>
  <si>
    <t>负责后台麦克风管理及设备配合</t>
  </si>
  <si>
    <t>6年以上行业经验</t>
  </si>
  <si>
    <t>平面设计</t>
  </si>
  <si>
    <t>包含主视觉及延展物料设计，屏幕上环节画面设计等</t>
  </si>
  <si>
    <t xml:space="preserve"> </t>
  </si>
  <si>
    <t>施工搭建部分</t>
  </si>
  <si>
    <t>施工搭建</t>
  </si>
  <si>
    <t xml:space="preserve">搭建一天/撤场一天 </t>
  </si>
  <si>
    <t>工次</t>
  </si>
  <si>
    <t>施工运输</t>
  </si>
  <si>
    <t xml:space="preserve">搭建及撤场 </t>
  </si>
  <si>
    <t>搭建及撤场</t>
  </si>
  <si>
    <t>车次</t>
  </si>
  <si>
    <t>合计 （不含税）</t>
  </si>
  <si>
    <t>服务费5% （赠送）</t>
  </si>
  <si>
    <t>税金3%（增值税普通发票）</t>
  </si>
  <si>
    <t xml:space="preserve">含税总计 </t>
  </si>
  <si>
    <t>项目名称：梦溪论坛</t>
  </si>
  <si>
    <t>项目地址：翠宫</t>
  </si>
  <si>
    <t>5米道旗</t>
  </si>
  <si>
    <t xml:space="preserve">尺寸：长1.3米高3.5米 </t>
  </si>
  <si>
    <t>梦溪论坛合影背板</t>
  </si>
  <si>
    <t xml:space="preserve">桁架结构UV精喷黑底宝丽布 </t>
  </si>
  <si>
    <t>尺寸：长5米高3米厚度0.6米</t>
  </si>
  <si>
    <t>异型合影牌</t>
  </si>
  <si>
    <t>KT板</t>
  </si>
  <si>
    <t>如方案</t>
  </si>
  <si>
    <t>翠宫大堂指引</t>
  </si>
  <si>
    <t>丽屏展架（2层主会场指引）</t>
  </si>
  <si>
    <t>议程单</t>
  </si>
  <si>
    <t>嘉宾台卡</t>
  </si>
  <si>
    <t>亚克力</t>
  </si>
  <si>
    <t>LED视频设备部分</t>
  </si>
  <si>
    <t>多通道拼接多窗口编程</t>
  </si>
  <si>
    <t>LED处理器</t>
  </si>
  <si>
    <t>迈普视通-550</t>
  </si>
  <si>
    <t>视频切换器（无缝）</t>
  </si>
  <si>
    <t>ESSIC</t>
  </si>
  <si>
    <t>CUE翻页器</t>
  </si>
  <si>
    <t>CUE</t>
  </si>
  <si>
    <t>AV音响控制设备部分</t>
  </si>
  <si>
    <t xml:space="preserve">梦溪论坛+文艺晚会汇总总计 </t>
  </si>
  <si>
    <t>梦溪论坛+文艺晚会汇总总计 （最后汇总优惠）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</si>
</sst>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);[Red]\(0\)"/>
    <numFmt numFmtId="178" formatCode="0_ "/>
    <numFmt numFmtId="179" formatCode="&quot;￥&quot;#,##0.00_);[Red]\(&quot;￥&quot;#,##0.00\)"/>
    <numFmt numFmtId="180" formatCode="\¥#,##0_);[Red]\(\¥#,##0\)"/>
    <numFmt numFmtId="181" formatCode="\¥#,##0.00_);[Red]\(\¥#,##0.00\)"/>
  </numFmts>
  <fonts count="29">
    <font>
      <sz val="11"/>
      <name val="DengXian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DengXian"/>
      <charset val="134"/>
      <scheme val="minor"/>
    </font>
    <font>
      <sz val="11"/>
      <color rgb="FF000000"/>
      <name val="DengXian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7" fillId="0" borderId="0">
      <alignment vertical="top"/>
      <protection locked="0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protection locked="0"/>
    </xf>
    <xf numFmtId="43" fontId="28" fillId="0" borderId="0">
      <alignment vertical="top"/>
      <protection locked="0"/>
    </xf>
    <xf numFmtId="0" fontId="28" fillId="0" borderId="0">
      <protection locked="0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177" fontId="3" fillId="0" borderId="1" xfId="50" applyNumberFormat="1" applyFont="1" applyFill="1" applyBorder="1" applyAlignment="1" applyProtection="1">
      <alignment horizontal="left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177" fontId="3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51" applyFont="1" applyBorder="1" applyAlignment="1" applyProtection="1">
      <alignment horizontal="center" vertical="center" wrapText="1"/>
    </xf>
    <xf numFmtId="0" fontId="3" fillId="0" borderId="1" xfId="51" applyFont="1" applyBorder="1" applyAlignment="1" applyProtection="1">
      <alignment horizontal="left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79" fontId="3" fillId="0" borderId="1" xfId="2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5" borderId="1" xfId="49" applyFont="1" applyFill="1" applyBorder="1" applyAlignment="1" applyProtection="1">
      <alignment horizontal="center" vertical="center" wrapText="1"/>
    </xf>
    <xf numFmtId="0" fontId="3" fillId="5" borderId="3" xfId="49" applyFont="1" applyFill="1" applyBorder="1" applyAlignment="1" applyProtection="1">
      <alignment horizontal="center" vertical="center" wrapText="1"/>
    </xf>
    <xf numFmtId="177" fontId="3" fillId="5" borderId="1" xfId="50" applyNumberFormat="1" applyFont="1" applyFill="1" applyBorder="1" applyAlignment="1" applyProtection="1">
      <alignment horizontal="left" vertical="center" wrapText="1"/>
    </xf>
    <xf numFmtId="0" fontId="3" fillId="5" borderId="1" xfId="50" applyNumberFormat="1" applyFont="1" applyFill="1" applyBorder="1" applyAlignment="1" applyProtection="1">
      <alignment horizontal="center" vertical="center" wrapText="1"/>
    </xf>
    <xf numFmtId="177" fontId="3" fillId="5" borderId="1" xfId="50" applyNumberFormat="1" applyFont="1" applyFill="1" applyBorder="1" applyAlignment="1">
      <alignment horizontal="center" vertical="center" wrapText="1"/>
      <protection locked="0"/>
    </xf>
    <xf numFmtId="177" fontId="3" fillId="5" borderId="1" xfId="50" applyNumberFormat="1" applyFont="1" applyFill="1" applyBorder="1" applyAlignment="1" applyProtection="1">
      <alignment horizontal="center" vertical="center" wrapText="1"/>
    </xf>
    <xf numFmtId="0" fontId="3" fillId="5" borderId="2" xfId="49" applyFont="1" applyFill="1" applyBorder="1" applyAlignment="1" applyProtection="1">
      <alignment horizontal="center" vertical="center" wrapText="1"/>
    </xf>
    <xf numFmtId="0" fontId="3" fillId="5" borderId="1" xfId="49" applyFont="1" applyFill="1" applyBorder="1" applyAlignment="1" applyProtection="1">
      <alignment horizontal="left" vertical="center" wrapText="1"/>
    </xf>
    <xf numFmtId="0" fontId="3" fillId="5" borderId="4" xfId="49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80" fontId="4" fillId="4" borderId="1" xfId="0" applyNumberFormat="1" applyFont="1" applyFill="1" applyBorder="1" applyAlignment="1">
      <alignment horizontal="center" vertical="center" wrapText="1"/>
    </xf>
    <xf numFmtId="181" fontId="1" fillId="4" borderId="1" xfId="0" applyNumberFormat="1" applyFont="1" applyFill="1" applyBorder="1" applyAlignment="1">
      <alignment vertical="center" wrapText="1"/>
    </xf>
    <xf numFmtId="181" fontId="1" fillId="4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9" fontId="3" fillId="5" borderId="1" xfId="2" applyNumberFormat="1" applyFont="1" applyFill="1" applyBorder="1" applyAlignment="1" applyProtection="1">
      <alignment horizontal="center" vertical="center" wrapText="1"/>
    </xf>
    <xf numFmtId="179" fontId="3" fillId="5" borderId="1" xfId="0" applyNumberFormat="1" applyFont="1" applyFill="1" applyBorder="1" applyAlignment="1">
      <alignment horizontal="center" vertical="center"/>
    </xf>
    <xf numFmtId="181" fontId="4" fillId="4" borderId="1" xfId="0" applyNumberFormat="1" applyFont="1" applyFill="1" applyBorder="1" applyAlignment="1">
      <alignment vertical="center" wrapText="1"/>
    </xf>
    <xf numFmtId="181" fontId="4" fillId="4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内部成本核算" xfId="49"/>
    <cellStyle name="千位分隔_内部成本核算" xfId="50"/>
    <cellStyle name="常规 3" xfId="51"/>
  </cellStyles>
  <dxfs count="1"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"/>
  <sheetViews>
    <sheetView tabSelected="1" view="pageBreakPreview" zoomScale="85" zoomScaleNormal="85" topLeftCell="A73" workbookViewId="0">
      <selection activeCell="A90" sqref="A90:I90"/>
    </sheetView>
  </sheetViews>
  <sheetFormatPr defaultColWidth="9" defaultRowHeight="24" customHeight="1"/>
  <cols>
    <col min="1" max="1" width="15.6296296296296" style="7" customWidth="1"/>
    <col min="2" max="2" width="29.5462962962963" style="8" customWidth="1"/>
    <col min="3" max="3" width="17.5092592592593" style="3" customWidth="1"/>
    <col min="4" max="4" width="66.7685185185185" style="8" customWidth="1"/>
    <col min="5" max="5" width="43.8240740740741" style="8" customWidth="1"/>
    <col min="6" max="6" width="7" style="9" customWidth="1"/>
    <col min="7" max="7" width="7.03703703703704" style="9" customWidth="1"/>
    <col min="8" max="8" width="10.6574074074074" style="7" customWidth="1"/>
    <col min="9" max="9" width="20.712962962963" style="10" customWidth="1"/>
    <col min="10" max="10" width="15.6574074074074" style="11" customWidth="1"/>
    <col min="11" max="16384" width="8.87962962962963" style="7"/>
  </cols>
  <sheetData>
    <row r="1" s="1" customFormat="1" customHeight="1" spans="1:10">
      <c r="A1" s="12" t="s">
        <v>0</v>
      </c>
      <c r="B1" s="13"/>
      <c r="C1" s="12"/>
      <c r="D1" s="13"/>
      <c r="E1" s="13"/>
      <c r="F1" s="14"/>
      <c r="G1" s="14"/>
      <c r="H1" s="12"/>
      <c r="I1" s="12"/>
      <c r="J1" s="12"/>
    </row>
    <row r="2" s="1" customFormat="1" customHeight="1" spans="1:10">
      <c r="A2" s="15" t="s">
        <v>1</v>
      </c>
      <c r="B2" s="16"/>
      <c r="C2" s="15"/>
      <c r="D2" s="15"/>
      <c r="E2" s="15"/>
      <c r="F2" s="17"/>
      <c r="G2" s="17"/>
      <c r="H2" s="15"/>
      <c r="I2" s="15"/>
      <c r="J2" s="15"/>
    </row>
    <row r="3" s="1" customFormat="1" customHeight="1" spans="1:10">
      <c r="A3" s="12" t="s">
        <v>2</v>
      </c>
      <c r="B3" s="13"/>
      <c r="C3" s="12"/>
      <c r="D3" s="12"/>
      <c r="E3" s="12"/>
      <c r="F3" s="12" t="s">
        <v>3</v>
      </c>
      <c r="G3" s="12"/>
      <c r="H3" s="12"/>
      <c r="I3" s="12"/>
      <c r="J3" s="12"/>
    </row>
    <row r="4" s="2" customFormat="1" customHeight="1" spans="1:10">
      <c r="A4" s="18" t="s">
        <v>4</v>
      </c>
      <c r="B4" s="19"/>
      <c r="C4" s="18"/>
      <c r="D4" s="18"/>
      <c r="E4" s="18"/>
      <c r="F4" s="12" t="s">
        <v>5</v>
      </c>
      <c r="G4" s="12"/>
      <c r="H4" s="12"/>
      <c r="I4" s="12"/>
      <c r="J4" s="12"/>
    </row>
    <row r="5" s="2" customFormat="1" customHeight="1" spans="1:10">
      <c r="A5" s="18" t="s">
        <v>6</v>
      </c>
      <c r="B5" s="19"/>
      <c r="C5" s="18"/>
      <c r="D5" s="18"/>
      <c r="E5" s="18"/>
      <c r="F5" s="12" t="s">
        <v>7</v>
      </c>
      <c r="G5" s="12"/>
      <c r="H5" s="12"/>
      <c r="I5" s="12"/>
      <c r="J5" s="12"/>
    </row>
    <row r="6" s="3" customFormat="1" customHeight="1" spans="1:10">
      <c r="A6" s="20" t="s">
        <v>8</v>
      </c>
      <c r="B6" s="21" t="s">
        <v>9</v>
      </c>
      <c r="C6" s="20" t="s">
        <v>10</v>
      </c>
      <c r="D6" s="20" t="s">
        <v>11</v>
      </c>
      <c r="E6" s="20" t="s">
        <v>12</v>
      </c>
      <c r="F6" s="22" t="s">
        <v>13</v>
      </c>
      <c r="G6" s="22" t="s">
        <v>14</v>
      </c>
      <c r="H6" s="20" t="s">
        <v>15</v>
      </c>
      <c r="I6" s="65" t="s">
        <v>16</v>
      </c>
      <c r="J6" s="65"/>
    </row>
    <row r="7" s="2" customFormat="1" customHeight="1" spans="1:10">
      <c r="A7" s="20"/>
      <c r="B7" s="21"/>
      <c r="C7" s="20"/>
      <c r="D7" s="20"/>
      <c r="E7" s="20"/>
      <c r="F7" s="22"/>
      <c r="G7" s="22"/>
      <c r="H7" s="20"/>
      <c r="I7" s="66" t="s">
        <v>17</v>
      </c>
      <c r="J7" s="66" t="s">
        <v>18</v>
      </c>
    </row>
    <row r="8" s="2" customFormat="1" customHeight="1" spans="1:10">
      <c r="A8" s="23" t="s">
        <v>19</v>
      </c>
      <c r="B8" s="24"/>
      <c r="C8" s="23"/>
      <c r="D8" s="24"/>
      <c r="E8" s="24"/>
      <c r="F8" s="25"/>
      <c r="G8" s="25"/>
      <c r="H8" s="23"/>
      <c r="I8" s="23"/>
      <c r="J8" s="23"/>
    </row>
    <row r="9" s="2" customFormat="1" ht="17.4" spans="1:10">
      <c r="A9" s="26">
        <v>1</v>
      </c>
      <c r="B9" s="27" t="s">
        <v>20</v>
      </c>
      <c r="C9" s="28"/>
      <c r="D9" s="29" t="s">
        <v>21</v>
      </c>
      <c r="E9" s="30" t="s">
        <v>22</v>
      </c>
      <c r="F9" s="31">
        <v>1</v>
      </c>
      <c r="G9" s="31">
        <v>1</v>
      </c>
      <c r="H9" s="32" t="s">
        <v>23</v>
      </c>
      <c r="I9" s="67">
        <v>400</v>
      </c>
      <c r="J9" s="68">
        <f t="shared" ref="J9:J20" si="0">I9*G9*F9</f>
        <v>400</v>
      </c>
    </row>
    <row r="10" s="2" customFormat="1" customHeight="1" spans="1:10">
      <c r="A10" s="26">
        <v>2</v>
      </c>
      <c r="B10" s="27" t="s">
        <v>20</v>
      </c>
      <c r="C10" s="28" t="s">
        <v>24</v>
      </c>
      <c r="D10" s="29" t="s">
        <v>25</v>
      </c>
      <c r="E10" s="30" t="s">
        <v>22</v>
      </c>
      <c r="F10" s="31">
        <v>2</v>
      </c>
      <c r="G10" s="31">
        <v>1</v>
      </c>
      <c r="H10" s="32" t="s">
        <v>23</v>
      </c>
      <c r="I10" s="67">
        <v>400</v>
      </c>
      <c r="J10" s="68">
        <f t="shared" si="0"/>
        <v>800</v>
      </c>
    </row>
    <row r="11" s="2" customFormat="1" customHeight="1" spans="1:10">
      <c r="A11" s="26">
        <v>3</v>
      </c>
      <c r="B11" s="27" t="s">
        <v>26</v>
      </c>
      <c r="C11" s="28" t="s">
        <v>27</v>
      </c>
      <c r="D11" s="29" t="s">
        <v>28</v>
      </c>
      <c r="E11" s="30" t="s">
        <v>29</v>
      </c>
      <c r="F11" s="31">
        <v>15</v>
      </c>
      <c r="G11" s="31">
        <v>1</v>
      </c>
      <c r="H11" s="32" t="s">
        <v>30</v>
      </c>
      <c r="I11" s="67">
        <v>100</v>
      </c>
      <c r="J11" s="68">
        <f t="shared" si="0"/>
        <v>1500</v>
      </c>
    </row>
    <row r="12" s="2" customFormat="1" customHeight="1" spans="1:10">
      <c r="A12" s="26">
        <v>4</v>
      </c>
      <c r="B12" s="27" t="s">
        <v>31</v>
      </c>
      <c r="C12" s="28"/>
      <c r="D12" s="29" t="s">
        <v>32</v>
      </c>
      <c r="E12" s="29" t="s">
        <v>32</v>
      </c>
      <c r="F12" s="31">
        <v>5</v>
      </c>
      <c r="G12" s="31">
        <v>1</v>
      </c>
      <c r="H12" s="32" t="s">
        <v>33</v>
      </c>
      <c r="I12" s="67">
        <v>80</v>
      </c>
      <c r="J12" s="68">
        <f t="shared" si="0"/>
        <v>400</v>
      </c>
    </row>
    <row r="13" s="2" customFormat="1" customHeight="1" spans="1:10">
      <c r="A13" s="26">
        <v>5</v>
      </c>
      <c r="B13" s="29" t="s">
        <v>34</v>
      </c>
      <c r="C13" s="33" t="s">
        <v>35</v>
      </c>
      <c r="D13" s="29" t="s">
        <v>36</v>
      </c>
      <c r="E13" s="29" t="s">
        <v>37</v>
      </c>
      <c r="F13" s="34">
        <v>4</v>
      </c>
      <c r="G13" s="34">
        <v>1</v>
      </c>
      <c r="H13" s="35" t="s">
        <v>38</v>
      </c>
      <c r="I13" s="69">
        <v>0</v>
      </c>
      <c r="J13" s="68">
        <f t="shared" si="0"/>
        <v>0</v>
      </c>
    </row>
    <row r="14" s="2" customFormat="1" customHeight="1" spans="1:10">
      <c r="A14" s="26">
        <v>6</v>
      </c>
      <c r="B14" s="36" t="s">
        <v>39</v>
      </c>
      <c r="C14" s="33"/>
      <c r="D14" s="29" t="s">
        <v>40</v>
      </c>
      <c r="E14" s="29" t="s">
        <v>41</v>
      </c>
      <c r="F14" s="34">
        <v>30</v>
      </c>
      <c r="G14" s="34">
        <v>1</v>
      </c>
      <c r="H14" s="35" t="s">
        <v>42</v>
      </c>
      <c r="I14" s="69">
        <v>0</v>
      </c>
      <c r="J14" s="68">
        <f t="shared" si="0"/>
        <v>0</v>
      </c>
    </row>
    <row r="15" s="2" customFormat="1" customHeight="1" spans="1:10">
      <c r="A15" s="26">
        <v>7</v>
      </c>
      <c r="B15" s="36" t="s">
        <v>43</v>
      </c>
      <c r="C15" s="33"/>
      <c r="D15" s="29" t="s">
        <v>44</v>
      </c>
      <c r="E15" s="29" t="s">
        <v>45</v>
      </c>
      <c r="F15" s="34">
        <v>50</v>
      </c>
      <c r="G15" s="34">
        <v>1</v>
      </c>
      <c r="H15" s="35" t="s">
        <v>46</v>
      </c>
      <c r="I15" s="69">
        <v>15</v>
      </c>
      <c r="J15" s="68">
        <f t="shared" si="0"/>
        <v>750</v>
      </c>
    </row>
    <row r="16" s="2" customFormat="1" customHeight="1" spans="1:10">
      <c r="A16" s="26">
        <v>8</v>
      </c>
      <c r="B16" s="36" t="s">
        <v>47</v>
      </c>
      <c r="C16" s="33"/>
      <c r="D16" s="29" t="s">
        <v>48</v>
      </c>
      <c r="E16" s="29" t="s">
        <v>49</v>
      </c>
      <c r="F16" s="34">
        <v>20</v>
      </c>
      <c r="G16" s="34">
        <v>1</v>
      </c>
      <c r="H16" s="35" t="s">
        <v>23</v>
      </c>
      <c r="I16" s="69">
        <v>15</v>
      </c>
      <c r="J16" s="68">
        <f t="shared" si="0"/>
        <v>300</v>
      </c>
    </row>
    <row r="17" s="4" customFormat="1" customHeight="1" spans="1:10">
      <c r="A17" s="37" t="s">
        <v>50</v>
      </c>
      <c r="B17" s="38"/>
      <c r="C17" s="37"/>
      <c r="D17" s="37"/>
      <c r="E17" s="37"/>
      <c r="F17" s="39"/>
      <c r="G17" s="39"/>
      <c r="H17" s="37"/>
      <c r="I17" s="37"/>
      <c r="J17" s="70">
        <f>SUM(J9:J16)</f>
        <v>4150</v>
      </c>
    </row>
    <row r="18" s="3" customFormat="1" customHeight="1" spans="1:10">
      <c r="A18" s="40" t="s">
        <v>51</v>
      </c>
      <c r="B18" s="41"/>
      <c r="C18" s="40"/>
      <c r="D18" s="41"/>
      <c r="E18" s="41"/>
      <c r="F18" s="42"/>
      <c r="G18" s="42"/>
      <c r="H18" s="40"/>
      <c r="I18" s="40"/>
      <c r="J18" s="40"/>
    </row>
    <row r="19" s="3" customFormat="1" customHeight="1" spans="1:10">
      <c r="A19" s="26">
        <v>1</v>
      </c>
      <c r="B19" s="36" t="s">
        <v>52</v>
      </c>
      <c r="C19" s="28"/>
      <c r="D19" s="43" t="s">
        <v>53</v>
      </c>
      <c r="E19" s="36" t="s">
        <v>54</v>
      </c>
      <c r="F19" s="34">
        <v>1</v>
      </c>
      <c r="G19" s="34">
        <v>1</v>
      </c>
      <c r="H19" s="35" t="s">
        <v>55</v>
      </c>
      <c r="I19" s="69">
        <v>2500</v>
      </c>
      <c r="J19" s="68">
        <f>I19*G19*F19</f>
        <v>2500</v>
      </c>
    </row>
    <row r="20" s="3" customFormat="1" customHeight="1" spans="1:10">
      <c r="A20" s="26">
        <v>2</v>
      </c>
      <c r="B20" s="36" t="s">
        <v>56</v>
      </c>
      <c r="C20" s="28"/>
      <c r="D20" s="43" t="s">
        <v>57</v>
      </c>
      <c r="E20" s="36" t="s">
        <v>58</v>
      </c>
      <c r="F20" s="34">
        <v>1</v>
      </c>
      <c r="G20" s="34">
        <v>1</v>
      </c>
      <c r="H20" s="35" t="s">
        <v>55</v>
      </c>
      <c r="I20" s="69">
        <v>1000</v>
      </c>
      <c r="J20" s="68">
        <f>I20*G20*F20</f>
        <v>1000</v>
      </c>
    </row>
    <row r="21" s="3" customFormat="1" customHeight="1" spans="1:10">
      <c r="A21" s="26">
        <v>3</v>
      </c>
      <c r="B21" s="36" t="s">
        <v>59</v>
      </c>
      <c r="C21" s="28"/>
      <c r="D21" s="43" t="s">
        <v>60</v>
      </c>
      <c r="E21" s="36" t="s">
        <v>61</v>
      </c>
      <c r="F21" s="34">
        <v>2</v>
      </c>
      <c r="G21" s="34">
        <v>1</v>
      </c>
      <c r="H21" s="35" t="s">
        <v>55</v>
      </c>
      <c r="I21" s="69">
        <v>2000</v>
      </c>
      <c r="J21" s="68">
        <f>I21*G21*F21</f>
        <v>4000</v>
      </c>
    </row>
    <row r="22" s="3" customFormat="1" customHeight="1" spans="1:10">
      <c r="A22" s="26">
        <v>4</v>
      </c>
      <c r="B22" s="36" t="s">
        <v>62</v>
      </c>
      <c r="C22" s="28"/>
      <c r="D22" s="43" t="s">
        <v>63</v>
      </c>
      <c r="E22" s="36" t="s">
        <v>64</v>
      </c>
      <c r="F22" s="34">
        <v>2</v>
      </c>
      <c r="G22" s="34">
        <v>1</v>
      </c>
      <c r="H22" s="35" t="s">
        <v>55</v>
      </c>
      <c r="I22" s="69">
        <v>0</v>
      </c>
      <c r="J22" s="68">
        <f>I22*G22*F22</f>
        <v>0</v>
      </c>
    </row>
    <row r="23" s="4" customFormat="1" customHeight="1" spans="1:10">
      <c r="A23" s="37" t="s">
        <v>50</v>
      </c>
      <c r="B23" s="38"/>
      <c r="C23" s="37"/>
      <c r="D23" s="37"/>
      <c r="E23" s="37"/>
      <c r="F23" s="39"/>
      <c r="G23" s="39"/>
      <c r="H23" s="37"/>
      <c r="I23" s="37"/>
      <c r="J23" s="70">
        <f>SUM(J19:J22)</f>
        <v>7500</v>
      </c>
    </row>
    <row r="24" s="3" customFormat="1" customHeight="1" spans="1:10">
      <c r="A24" s="40" t="s">
        <v>65</v>
      </c>
      <c r="B24" s="41"/>
      <c r="C24" s="40"/>
      <c r="D24" s="41"/>
      <c r="E24" s="41"/>
      <c r="F24" s="42"/>
      <c r="G24" s="42"/>
      <c r="H24" s="40"/>
      <c r="I24" s="40"/>
      <c r="J24" s="40"/>
    </row>
    <row r="25" s="3" customFormat="1" customHeight="1" spans="1:10">
      <c r="A25" s="35">
        <v>1</v>
      </c>
      <c r="B25" s="36" t="s">
        <v>66</v>
      </c>
      <c r="C25" s="26" t="s">
        <v>67</v>
      </c>
      <c r="D25" s="36" t="s">
        <v>68</v>
      </c>
      <c r="E25" s="36" t="s">
        <v>69</v>
      </c>
      <c r="F25" s="34">
        <v>20</v>
      </c>
      <c r="G25" s="34">
        <v>1</v>
      </c>
      <c r="H25" s="35" t="s">
        <v>55</v>
      </c>
      <c r="I25" s="69">
        <v>100</v>
      </c>
      <c r="J25" s="68">
        <f>I25*G25*F25</f>
        <v>2000</v>
      </c>
    </row>
    <row r="26" s="3" customFormat="1" customHeight="1" spans="1:10">
      <c r="A26" s="35">
        <v>2</v>
      </c>
      <c r="B26" s="36" t="s">
        <v>70</v>
      </c>
      <c r="C26" s="26" t="s">
        <v>67</v>
      </c>
      <c r="D26" s="36" t="s">
        <v>68</v>
      </c>
      <c r="E26" s="36" t="s">
        <v>71</v>
      </c>
      <c r="F26" s="34">
        <v>20</v>
      </c>
      <c r="G26" s="34">
        <v>1</v>
      </c>
      <c r="H26" s="35" t="s">
        <v>55</v>
      </c>
      <c r="I26" s="69">
        <v>300</v>
      </c>
      <c r="J26" s="68">
        <f t="shared" ref="J26:J31" si="1">I26*G26*F26</f>
        <v>6000</v>
      </c>
    </row>
    <row r="27" s="3" customFormat="1" customHeight="1" spans="1:10">
      <c r="A27" s="35">
        <v>3</v>
      </c>
      <c r="B27" s="36" t="s">
        <v>70</v>
      </c>
      <c r="C27" s="26" t="s">
        <v>72</v>
      </c>
      <c r="D27" s="36" t="s">
        <v>68</v>
      </c>
      <c r="E27" s="36" t="s">
        <v>71</v>
      </c>
      <c r="F27" s="34">
        <v>8</v>
      </c>
      <c r="G27" s="34">
        <v>1</v>
      </c>
      <c r="H27" s="35" t="s">
        <v>55</v>
      </c>
      <c r="I27" s="69">
        <v>300</v>
      </c>
      <c r="J27" s="68">
        <f t="shared" si="1"/>
        <v>2400</v>
      </c>
    </row>
    <row r="28" s="3" customFormat="1" customHeight="1" spans="1:10">
      <c r="A28" s="35">
        <v>4</v>
      </c>
      <c r="B28" s="36" t="s">
        <v>70</v>
      </c>
      <c r="C28" s="26" t="s">
        <v>73</v>
      </c>
      <c r="D28" s="36" t="s">
        <v>68</v>
      </c>
      <c r="E28" s="36" t="s">
        <v>71</v>
      </c>
      <c r="F28" s="34">
        <v>10</v>
      </c>
      <c r="G28" s="34">
        <v>1</v>
      </c>
      <c r="H28" s="35" t="s">
        <v>55</v>
      </c>
      <c r="I28" s="69">
        <v>300</v>
      </c>
      <c r="J28" s="68">
        <f t="shared" si="1"/>
        <v>3000</v>
      </c>
    </row>
    <row r="29" s="3" customFormat="1" customHeight="1" spans="1:10">
      <c r="A29" s="35">
        <v>5</v>
      </c>
      <c r="B29" s="36" t="s">
        <v>74</v>
      </c>
      <c r="C29" s="26" t="s">
        <v>75</v>
      </c>
      <c r="D29" s="36" t="s">
        <v>76</v>
      </c>
      <c r="E29" s="36" t="s">
        <v>77</v>
      </c>
      <c r="F29" s="34">
        <v>8</v>
      </c>
      <c r="G29" s="34">
        <v>1</v>
      </c>
      <c r="H29" s="35" t="s">
        <v>55</v>
      </c>
      <c r="I29" s="69">
        <v>500</v>
      </c>
      <c r="J29" s="68">
        <f t="shared" si="1"/>
        <v>4000</v>
      </c>
    </row>
    <row r="30" s="3" customFormat="1" customHeight="1" spans="1:10">
      <c r="A30" s="35">
        <v>6</v>
      </c>
      <c r="B30" s="36" t="s">
        <v>78</v>
      </c>
      <c r="C30" s="26" t="s">
        <v>67</v>
      </c>
      <c r="D30" s="36" t="s">
        <v>76</v>
      </c>
      <c r="E30" s="36" t="s">
        <v>77</v>
      </c>
      <c r="F30" s="34">
        <v>2</v>
      </c>
      <c r="G30" s="34">
        <v>1</v>
      </c>
      <c r="H30" s="35" t="s">
        <v>55</v>
      </c>
      <c r="I30" s="69">
        <v>500</v>
      </c>
      <c r="J30" s="68">
        <f t="shared" si="1"/>
        <v>1000</v>
      </c>
    </row>
    <row r="31" s="3" customFormat="1" customHeight="1" spans="1:10">
      <c r="A31" s="35">
        <v>7</v>
      </c>
      <c r="B31" s="36" t="s">
        <v>79</v>
      </c>
      <c r="C31" s="26" t="s">
        <v>75</v>
      </c>
      <c r="D31" s="36" t="s">
        <v>80</v>
      </c>
      <c r="E31" s="36" t="s">
        <v>81</v>
      </c>
      <c r="F31" s="34">
        <v>18</v>
      </c>
      <c r="G31" s="34">
        <v>1</v>
      </c>
      <c r="H31" s="35" t="s">
        <v>82</v>
      </c>
      <c r="I31" s="69">
        <v>100</v>
      </c>
      <c r="J31" s="68">
        <f t="shared" si="1"/>
        <v>1800</v>
      </c>
    </row>
    <row r="32" s="3" customFormat="1" customHeight="1" spans="1:10">
      <c r="A32" s="35">
        <v>8</v>
      </c>
      <c r="B32" s="36" t="s">
        <v>83</v>
      </c>
      <c r="C32" s="26" t="s">
        <v>72</v>
      </c>
      <c r="D32" s="36" t="s">
        <v>84</v>
      </c>
      <c r="E32" s="36" t="s">
        <v>81</v>
      </c>
      <c r="F32" s="34">
        <v>10</v>
      </c>
      <c r="G32" s="34">
        <v>1</v>
      </c>
      <c r="H32" s="35" t="s">
        <v>82</v>
      </c>
      <c r="I32" s="69">
        <v>100</v>
      </c>
      <c r="J32" s="68">
        <f t="shared" ref="J32:J37" si="2">I32*G32*F32</f>
        <v>1000</v>
      </c>
    </row>
    <row r="33" s="3" customFormat="1" customHeight="1" spans="1:10">
      <c r="A33" s="35">
        <v>9</v>
      </c>
      <c r="B33" s="36" t="s">
        <v>85</v>
      </c>
      <c r="C33" s="26"/>
      <c r="D33" s="44" t="s">
        <v>86</v>
      </c>
      <c r="E33" s="36" t="s">
        <v>87</v>
      </c>
      <c r="F33" s="34">
        <v>1</v>
      </c>
      <c r="G33" s="34">
        <v>1</v>
      </c>
      <c r="H33" s="35" t="s">
        <v>55</v>
      </c>
      <c r="I33" s="69">
        <v>1500</v>
      </c>
      <c r="J33" s="68">
        <f t="shared" si="2"/>
        <v>1500</v>
      </c>
    </row>
    <row r="34" s="3" customFormat="1" customHeight="1" spans="1:10">
      <c r="A34" s="35">
        <v>10</v>
      </c>
      <c r="B34" s="36" t="s">
        <v>88</v>
      </c>
      <c r="C34" s="26"/>
      <c r="D34" s="44" t="s">
        <v>89</v>
      </c>
      <c r="E34" s="36" t="s">
        <v>90</v>
      </c>
      <c r="F34" s="34">
        <v>2</v>
      </c>
      <c r="G34" s="34">
        <v>1</v>
      </c>
      <c r="H34" s="35" t="s">
        <v>55</v>
      </c>
      <c r="I34" s="69">
        <v>0</v>
      </c>
      <c r="J34" s="68">
        <f t="shared" si="2"/>
        <v>0</v>
      </c>
    </row>
    <row r="35" s="3" customFormat="1" customHeight="1" spans="1:10">
      <c r="A35" s="35">
        <v>11</v>
      </c>
      <c r="B35" s="36" t="s">
        <v>91</v>
      </c>
      <c r="C35" s="26"/>
      <c r="D35" s="36" t="s">
        <v>91</v>
      </c>
      <c r="E35" s="36" t="s">
        <v>91</v>
      </c>
      <c r="F35" s="34">
        <v>2</v>
      </c>
      <c r="G35" s="34">
        <v>1</v>
      </c>
      <c r="H35" s="35" t="s">
        <v>55</v>
      </c>
      <c r="I35" s="69">
        <v>300</v>
      </c>
      <c r="J35" s="68">
        <f t="shared" si="2"/>
        <v>600</v>
      </c>
    </row>
    <row r="36" s="3" customFormat="1" customHeight="1" spans="1:10">
      <c r="A36" s="35">
        <v>12</v>
      </c>
      <c r="B36" s="36" t="s">
        <v>92</v>
      </c>
      <c r="C36" s="26"/>
      <c r="D36" s="44" t="s">
        <v>93</v>
      </c>
      <c r="E36" s="36" t="s">
        <v>93</v>
      </c>
      <c r="F36" s="34">
        <v>20</v>
      </c>
      <c r="G36" s="34">
        <v>1</v>
      </c>
      <c r="H36" s="35" t="s">
        <v>94</v>
      </c>
      <c r="I36" s="69">
        <v>0</v>
      </c>
      <c r="J36" s="68">
        <f t="shared" si="2"/>
        <v>0</v>
      </c>
    </row>
    <row r="37" s="4" customFormat="1" customHeight="1" spans="1:10">
      <c r="A37" s="37" t="s">
        <v>50</v>
      </c>
      <c r="B37" s="38"/>
      <c r="C37" s="37"/>
      <c r="D37" s="37"/>
      <c r="E37" s="37"/>
      <c r="F37" s="39"/>
      <c r="G37" s="39"/>
      <c r="H37" s="37"/>
      <c r="I37" s="37"/>
      <c r="J37" s="70">
        <f>SUM(J25:J36)</f>
        <v>23300</v>
      </c>
    </row>
    <row r="38" s="3" customFormat="1" customHeight="1" spans="1:10">
      <c r="A38" s="40" t="s">
        <v>95</v>
      </c>
      <c r="B38" s="41"/>
      <c r="C38" s="40"/>
      <c r="D38" s="41"/>
      <c r="E38" s="41"/>
      <c r="F38" s="42"/>
      <c r="G38" s="42"/>
      <c r="H38" s="40"/>
      <c r="I38" s="40"/>
      <c r="J38" s="40"/>
    </row>
    <row r="39" s="4" customFormat="1" customHeight="1" spans="1:10">
      <c r="A39" s="35">
        <v>1</v>
      </c>
      <c r="B39" s="45" t="s">
        <v>96</v>
      </c>
      <c r="C39" s="46" t="s">
        <v>97</v>
      </c>
      <c r="D39" s="47" t="s">
        <v>98</v>
      </c>
      <c r="E39" s="47" t="s">
        <v>99</v>
      </c>
      <c r="F39" s="48">
        <v>8</v>
      </c>
      <c r="G39" s="34">
        <v>1</v>
      </c>
      <c r="H39" s="35" t="s">
        <v>33</v>
      </c>
      <c r="I39" s="69">
        <v>600</v>
      </c>
      <c r="J39" s="68">
        <f t="shared" ref="J39:J47" si="3">I39*G39*F39</f>
        <v>4800</v>
      </c>
    </row>
    <row r="40" s="4" customFormat="1" customHeight="1" spans="1:10">
      <c r="A40" s="35">
        <v>2</v>
      </c>
      <c r="B40" s="45" t="s">
        <v>100</v>
      </c>
      <c r="C40" s="46"/>
      <c r="D40" s="47" t="s">
        <v>98</v>
      </c>
      <c r="E40" s="47" t="s">
        <v>101</v>
      </c>
      <c r="F40" s="48">
        <v>4</v>
      </c>
      <c r="G40" s="34">
        <v>1</v>
      </c>
      <c r="H40" s="35" t="s">
        <v>33</v>
      </c>
      <c r="I40" s="69">
        <v>600</v>
      </c>
      <c r="J40" s="68">
        <f t="shared" si="3"/>
        <v>2400</v>
      </c>
    </row>
    <row r="41" s="4" customFormat="1" customHeight="1" spans="1:10">
      <c r="A41" s="35">
        <v>3</v>
      </c>
      <c r="B41" s="45" t="s">
        <v>102</v>
      </c>
      <c r="C41" s="46"/>
      <c r="D41" s="47" t="s">
        <v>103</v>
      </c>
      <c r="E41" s="47" t="s">
        <v>103</v>
      </c>
      <c r="F41" s="48">
        <v>4</v>
      </c>
      <c r="G41" s="34">
        <v>1</v>
      </c>
      <c r="H41" s="35" t="s">
        <v>33</v>
      </c>
      <c r="I41" s="69">
        <v>600</v>
      </c>
      <c r="J41" s="68">
        <f t="shared" si="3"/>
        <v>2400</v>
      </c>
    </row>
    <row r="42" s="4" customFormat="1" customHeight="1" spans="1:10">
      <c r="A42" s="35">
        <v>4</v>
      </c>
      <c r="B42" s="45" t="s">
        <v>104</v>
      </c>
      <c r="C42" s="46"/>
      <c r="D42" s="47" t="s">
        <v>105</v>
      </c>
      <c r="E42" s="47" t="s">
        <v>105</v>
      </c>
      <c r="F42" s="48">
        <v>2</v>
      </c>
      <c r="G42" s="34">
        <v>1</v>
      </c>
      <c r="H42" s="35" t="s">
        <v>55</v>
      </c>
      <c r="I42" s="69">
        <v>200</v>
      </c>
      <c r="J42" s="68">
        <f t="shared" si="3"/>
        <v>400</v>
      </c>
    </row>
    <row r="43" s="4" customFormat="1" customHeight="1" spans="1:10">
      <c r="A43" s="35">
        <v>5</v>
      </c>
      <c r="B43" s="45" t="s">
        <v>106</v>
      </c>
      <c r="C43" s="46"/>
      <c r="D43" s="47" t="s">
        <v>107</v>
      </c>
      <c r="E43" s="47" t="s">
        <v>107</v>
      </c>
      <c r="F43" s="48">
        <v>2</v>
      </c>
      <c r="G43" s="34">
        <v>1</v>
      </c>
      <c r="H43" s="35" t="s">
        <v>55</v>
      </c>
      <c r="I43" s="69">
        <v>0</v>
      </c>
      <c r="J43" s="68">
        <f t="shared" si="3"/>
        <v>0</v>
      </c>
    </row>
    <row r="44" s="4" customFormat="1" customHeight="1" spans="1:10">
      <c r="A44" s="35">
        <v>6</v>
      </c>
      <c r="B44" s="45" t="s">
        <v>108</v>
      </c>
      <c r="C44" s="46"/>
      <c r="D44" s="45" t="s">
        <v>109</v>
      </c>
      <c r="E44" s="45" t="s">
        <v>110</v>
      </c>
      <c r="F44" s="48">
        <v>1</v>
      </c>
      <c r="G44" s="34">
        <v>1</v>
      </c>
      <c r="H44" s="35" t="s">
        <v>55</v>
      </c>
      <c r="I44" s="69">
        <v>2000</v>
      </c>
      <c r="J44" s="68">
        <f t="shared" si="3"/>
        <v>2000</v>
      </c>
    </row>
    <row r="45" s="4" customFormat="1" customHeight="1" spans="1:10">
      <c r="A45" s="35">
        <v>7</v>
      </c>
      <c r="B45" s="45" t="s">
        <v>111</v>
      </c>
      <c r="C45" s="46"/>
      <c r="D45" s="45" t="s">
        <v>112</v>
      </c>
      <c r="E45" s="45" t="s">
        <v>112</v>
      </c>
      <c r="F45" s="48">
        <v>6</v>
      </c>
      <c r="G45" s="34">
        <v>1</v>
      </c>
      <c r="H45" s="35" t="s">
        <v>33</v>
      </c>
      <c r="I45" s="69">
        <v>200</v>
      </c>
      <c r="J45" s="68">
        <f t="shared" si="3"/>
        <v>1200</v>
      </c>
    </row>
    <row r="46" s="4" customFormat="1" customHeight="1" spans="1:10">
      <c r="A46" s="35">
        <v>8</v>
      </c>
      <c r="B46" s="45" t="s">
        <v>113</v>
      </c>
      <c r="C46" s="46"/>
      <c r="D46" s="45" t="s">
        <v>114</v>
      </c>
      <c r="E46" s="45" t="s">
        <v>115</v>
      </c>
      <c r="F46" s="34">
        <v>2</v>
      </c>
      <c r="G46" s="34">
        <v>1</v>
      </c>
      <c r="H46" s="35" t="s">
        <v>33</v>
      </c>
      <c r="I46" s="69">
        <v>200</v>
      </c>
      <c r="J46" s="68">
        <f t="shared" si="3"/>
        <v>400</v>
      </c>
    </row>
    <row r="47" s="4" customFormat="1" customHeight="1" spans="1:10">
      <c r="A47" s="35">
        <v>9</v>
      </c>
      <c r="B47" s="45" t="s">
        <v>116</v>
      </c>
      <c r="C47" s="46"/>
      <c r="D47" s="45" t="s">
        <v>117</v>
      </c>
      <c r="E47" s="45" t="s">
        <v>117</v>
      </c>
      <c r="F47" s="34">
        <v>6</v>
      </c>
      <c r="G47" s="34">
        <v>1</v>
      </c>
      <c r="H47" s="35" t="s">
        <v>33</v>
      </c>
      <c r="I47" s="69">
        <v>200</v>
      </c>
      <c r="J47" s="68">
        <f t="shared" si="3"/>
        <v>1200</v>
      </c>
    </row>
    <row r="48" s="4" customFormat="1" customHeight="1" spans="1:10">
      <c r="A48" s="37" t="s">
        <v>50</v>
      </c>
      <c r="B48" s="38"/>
      <c r="C48" s="37"/>
      <c r="D48" s="37"/>
      <c r="E48" s="37"/>
      <c r="F48" s="39"/>
      <c r="G48" s="39"/>
      <c r="H48" s="37"/>
      <c r="I48" s="37"/>
      <c r="J48" s="70">
        <f>SUM(J39:J47)</f>
        <v>14800</v>
      </c>
    </row>
    <row r="49" s="3" customFormat="1" customHeight="1" spans="1:10">
      <c r="A49" s="49" t="s">
        <v>118</v>
      </c>
      <c r="B49" s="50"/>
      <c r="C49" s="49"/>
      <c r="D49" s="50"/>
      <c r="E49" s="50"/>
      <c r="F49" s="51"/>
      <c r="G49" s="51"/>
      <c r="H49" s="49"/>
      <c r="I49" s="49"/>
      <c r="J49" s="49"/>
    </row>
    <row r="50" s="5" customFormat="1" customHeight="1" spans="1:10">
      <c r="A50" s="35">
        <v>1</v>
      </c>
      <c r="B50" s="52" t="s">
        <v>119</v>
      </c>
      <c r="C50" s="53" t="s">
        <v>120</v>
      </c>
      <c r="D50" s="54" t="s">
        <v>121</v>
      </c>
      <c r="E50" s="54" t="s">
        <v>122</v>
      </c>
      <c r="F50" s="55">
        <v>1</v>
      </c>
      <c r="G50" s="56">
        <v>1</v>
      </c>
      <c r="H50" s="57" t="s">
        <v>123</v>
      </c>
      <c r="I50" s="71">
        <v>2500</v>
      </c>
      <c r="J50" s="72">
        <f t="shared" ref="J50:J55" si="4">I50*F50</f>
        <v>2500</v>
      </c>
    </row>
    <row r="51" s="5" customFormat="1" customHeight="1" spans="1:10">
      <c r="A51" s="35">
        <v>2</v>
      </c>
      <c r="B51" s="58"/>
      <c r="C51" s="59"/>
      <c r="D51" s="54" t="s">
        <v>124</v>
      </c>
      <c r="E51" s="54" t="s">
        <v>124</v>
      </c>
      <c r="F51" s="55">
        <v>1</v>
      </c>
      <c r="G51" s="56">
        <v>1</v>
      </c>
      <c r="H51" s="57" t="s">
        <v>125</v>
      </c>
      <c r="I51" s="71">
        <v>1000</v>
      </c>
      <c r="J51" s="72">
        <f t="shared" si="4"/>
        <v>1000</v>
      </c>
    </row>
    <row r="52" s="5" customFormat="1" customHeight="1" spans="1:10">
      <c r="A52" s="35">
        <v>3</v>
      </c>
      <c r="B52" s="60"/>
      <c r="C52" s="59"/>
      <c r="D52" s="54" t="s">
        <v>126</v>
      </c>
      <c r="E52" s="54" t="s">
        <v>126</v>
      </c>
      <c r="F52" s="55">
        <v>1</v>
      </c>
      <c r="G52" s="56">
        <v>1</v>
      </c>
      <c r="H52" s="57" t="s">
        <v>127</v>
      </c>
      <c r="I52" s="71">
        <v>0</v>
      </c>
      <c r="J52" s="72">
        <f t="shared" si="4"/>
        <v>0</v>
      </c>
    </row>
    <row r="53" s="6" customFormat="1" customHeight="1" spans="1:10">
      <c r="A53" s="35">
        <v>4</v>
      </c>
      <c r="B53" s="54" t="s">
        <v>128</v>
      </c>
      <c r="C53" s="61"/>
      <c r="D53" s="62" t="s">
        <v>129</v>
      </c>
      <c r="E53" s="62" t="s">
        <v>130</v>
      </c>
      <c r="F53" s="55">
        <v>1</v>
      </c>
      <c r="G53" s="56">
        <v>1</v>
      </c>
      <c r="H53" s="57" t="s">
        <v>127</v>
      </c>
      <c r="I53" s="71">
        <v>1000</v>
      </c>
      <c r="J53" s="72">
        <f t="shared" si="4"/>
        <v>1000</v>
      </c>
    </row>
    <row r="54" s="6" customFormat="1" customHeight="1" spans="1:10">
      <c r="A54" s="35">
        <v>5</v>
      </c>
      <c r="B54" s="63" t="s">
        <v>131</v>
      </c>
      <c r="C54" s="61"/>
      <c r="D54" s="63" t="s">
        <v>131</v>
      </c>
      <c r="E54" s="63" t="s">
        <v>132</v>
      </c>
      <c r="F54" s="55">
        <v>1</v>
      </c>
      <c r="G54" s="56">
        <v>1</v>
      </c>
      <c r="H54" s="57" t="s">
        <v>127</v>
      </c>
      <c r="I54" s="71">
        <v>2000</v>
      </c>
      <c r="J54" s="72">
        <f t="shared" si="4"/>
        <v>2000</v>
      </c>
    </row>
    <row r="55" s="6" customFormat="1" customHeight="1" spans="1:10">
      <c r="A55" s="35">
        <v>6</v>
      </c>
      <c r="B55" s="58" t="s">
        <v>133</v>
      </c>
      <c r="C55" s="61"/>
      <c r="D55" s="54" t="s">
        <v>134</v>
      </c>
      <c r="E55" s="54" t="s">
        <v>135</v>
      </c>
      <c r="F55" s="55">
        <v>1</v>
      </c>
      <c r="G55" s="56">
        <v>1</v>
      </c>
      <c r="H55" s="57" t="s">
        <v>136</v>
      </c>
      <c r="I55" s="71">
        <v>1500</v>
      </c>
      <c r="J55" s="72">
        <f t="shared" si="4"/>
        <v>1500</v>
      </c>
    </row>
    <row r="56" s="5" customFormat="1" customHeight="1" spans="1:10">
      <c r="A56" s="37" t="s">
        <v>50</v>
      </c>
      <c r="B56" s="38"/>
      <c r="C56" s="37"/>
      <c r="D56" s="37"/>
      <c r="E56" s="37"/>
      <c r="F56" s="39"/>
      <c r="G56" s="39"/>
      <c r="H56" s="37"/>
      <c r="I56" s="37"/>
      <c r="J56" s="70">
        <f>SUM(J50:J55)</f>
        <v>8000</v>
      </c>
    </row>
    <row r="57" s="3" customFormat="1" customHeight="1" spans="1:10">
      <c r="A57" s="49" t="s">
        <v>137</v>
      </c>
      <c r="B57" s="50"/>
      <c r="C57" s="49"/>
      <c r="D57" s="50"/>
      <c r="E57" s="50"/>
      <c r="F57" s="51"/>
      <c r="G57" s="51"/>
      <c r="H57" s="49"/>
      <c r="I57" s="49"/>
      <c r="J57" s="49"/>
    </row>
    <row r="58" s="3" customFormat="1" customHeight="1" spans="1:10">
      <c r="A58" s="35">
        <v>1</v>
      </c>
      <c r="B58" s="36" t="s">
        <v>138</v>
      </c>
      <c r="C58" s="33" t="s">
        <v>97</v>
      </c>
      <c r="D58" s="36" t="s">
        <v>139</v>
      </c>
      <c r="E58" s="36" t="s">
        <v>140</v>
      </c>
      <c r="F58" s="34">
        <v>1</v>
      </c>
      <c r="G58" s="34">
        <v>1</v>
      </c>
      <c r="H58" s="35" t="s">
        <v>141</v>
      </c>
      <c r="I58" s="69">
        <v>0</v>
      </c>
      <c r="J58" s="68">
        <f t="shared" ref="J58:J65" si="5">I58*G58*F58</f>
        <v>0</v>
      </c>
    </row>
    <row r="59" s="3" customFormat="1" customHeight="1" spans="1:10">
      <c r="A59" s="35">
        <v>2</v>
      </c>
      <c r="B59" s="36" t="s">
        <v>142</v>
      </c>
      <c r="C59" s="33"/>
      <c r="D59" s="36" t="s">
        <v>143</v>
      </c>
      <c r="E59" s="36" t="s">
        <v>140</v>
      </c>
      <c r="F59" s="34">
        <v>2</v>
      </c>
      <c r="G59" s="34">
        <v>1</v>
      </c>
      <c r="H59" s="35" t="s">
        <v>141</v>
      </c>
      <c r="I59" s="69">
        <v>0</v>
      </c>
      <c r="J59" s="68">
        <f t="shared" si="5"/>
        <v>0</v>
      </c>
    </row>
    <row r="60" s="3" customFormat="1" customHeight="1" spans="1:10">
      <c r="A60" s="35">
        <v>3</v>
      </c>
      <c r="B60" s="36" t="s">
        <v>144</v>
      </c>
      <c r="C60" s="33"/>
      <c r="D60" s="36" t="s">
        <v>145</v>
      </c>
      <c r="E60" s="36" t="s">
        <v>146</v>
      </c>
      <c r="F60" s="64">
        <v>1</v>
      </c>
      <c r="G60" s="34">
        <v>1</v>
      </c>
      <c r="H60" s="35" t="s">
        <v>141</v>
      </c>
      <c r="I60" s="69">
        <v>800</v>
      </c>
      <c r="J60" s="68">
        <f t="shared" si="5"/>
        <v>800</v>
      </c>
    </row>
    <row r="61" s="3" customFormat="1" customHeight="1" spans="1:10">
      <c r="A61" s="35">
        <v>4</v>
      </c>
      <c r="B61" s="36" t="s">
        <v>147</v>
      </c>
      <c r="C61" s="33"/>
      <c r="D61" s="36" t="s">
        <v>148</v>
      </c>
      <c r="E61" s="36" t="s">
        <v>149</v>
      </c>
      <c r="F61" s="64">
        <v>1</v>
      </c>
      <c r="G61" s="34">
        <v>1</v>
      </c>
      <c r="H61" s="35" t="s">
        <v>141</v>
      </c>
      <c r="I61" s="69">
        <v>0</v>
      </c>
      <c r="J61" s="68">
        <f t="shared" si="5"/>
        <v>0</v>
      </c>
    </row>
    <row r="62" s="3" customFormat="1" customHeight="1" spans="1:10">
      <c r="A62" s="35">
        <v>5</v>
      </c>
      <c r="B62" s="36" t="s">
        <v>150</v>
      </c>
      <c r="C62" s="33"/>
      <c r="D62" s="36" t="s">
        <v>151</v>
      </c>
      <c r="E62" s="36" t="s">
        <v>146</v>
      </c>
      <c r="F62" s="34">
        <v>1</v>
      </c>
      <c r="G62" s="34">
        <v>1</v>
      </c>
      <c r="H62" s="35" t="s">
        <v>141</v>
      </c>
      <c r="I62" s="69">
        <v>800</v>
      </c>
      <c r="J62" s="68">
        <f t="shared" si="5"/>
        <v>800</v>
      </c>
    </row>
    <row r="63" s="3" customFormat="1" customHeight="1" spans="1:10">
      <c r="A63" s="35">
        <v>6</v>
      </c>
      <c r="B63" s="36" t="s">
        <v>152</v>
      </c>
      <c r="C63" s="33"/>
      <c r="D63" s="36" t="s">
        <v>153</v>
      </c>
      <c r="E63" s="36" t="s">
        <v>146</v>
      </c>
      <c r="F63" s="34">
        <v>1</v>
      </c>
      <c r="G63" s="34">
        <v>1</v>
      </c>
      <c r="H63" s="35" t="s">
        <v>141</v>
      </c>
      <c r="I63" s="69">
        <v>800</v>
      </c>
      <c r="J63" s="68">
        <f t="shared" si="5"/>
        <v>800</v>
      </c>
    </row>
    <row r="64" s="3" customFormat="1" customHeight="1" spans="1:10">
      <c r="A64" s="35">
        <v>7</v>
      </c>
      <c r="B64" s="36" t="s">
        <v>154</v>
      </c>
      <c r="C64" s="33"/>
      <c r="D64" s="36" t="s">
        <v>155</v>
      </c>
      <c r="E64" s="36" t="s">
        <v>156</v>
      </c>
      <c r="F64" s="34">
        <v>1</v>
      </c>
      <c r="G64" s="34">
        <v>1</v>
      </c>
      <c r="H64" s="35" t="s">
        <v>141</v>
      </c>
      <c r="I64" s="69">
        <v>500</v>
      </c>
      <c r="J64" s="68">
        <f t="shared" si="5"/>
        <v>500</v>
      </c>
    </row>
    <row r="65" s="3" customFormat="1" customHeight="1" spans="1:10">
      <c r="A65" s="35">
        <v>8</v>
      </c>
      <c r="B65" s="36" t="s">
        <v>157</v>
      </c>
      <c r="C65" s="33"/>
      <c r="D65" s="36" t="s">
        <v>158</v>
      </c>
      <c r="E65" s="36" t="s">
        <v>159</v>
      </c>
      <c r="F65" s="34">
        <v>1</v>
      </c>
      <c r="G65" s="34">
        <v>1</v>
      </c>
      <c r="H65" s="35" t="s">
        <v>125</v>
      </c>
      <c r="I65" s="69">
        <v>3000</v>
      </c>
      <c r="J65" s="68">
        <f t="shared" si="5"/>
        <v>3000</v>
      </c>
    </row>
    <row r="66" s="4" customFormat="1" customHeight="1" spans="1:10">
      <c r="A66" s="37" t="s">
        <v>50</v>
      </c>
      <c r="B66" s="38"/>
      <c r="C66" s="37"/>
      <c r="D66" s="37"/>
      <c r="E66" s="37"/>
      <c r="F66" s="39"/>
      <c r="G66" s="39"/>
      <c r="H66" s="37"/>
      <c r="I66" s="37"/>
      <c r="J66" s="70">
        <f>SUM(J58:J65)</f>
        <v>5900</v>
      </c>
    </row>
    <row r="67" s="3" customFormat="1" customHeight="1" spans="1:10">
      <c r="A67" s="49" t="s">
        <v>160</v>
      </c>
      <c r="B67" s="50"/>
      <c r="C67" s="49"/>
      <c r="D67" s="50"/>
      <c r="E67" s="50"/>
      <c r="F67" s="51"/>
      <c r="G67" s="51"/>
      <c r="H67" s="49"/>
      <c r="I67" s="49"/>
      <c r="J67" s="49"/>
    </row>
    <row r="68" s="3" customFormat="1" customHeight="1" spans="1:10">
      <c r="A68" s="35">
        <v>1</v>
      </c>
      <c r="B68" s="36" t="s">
        <v>161</v>
      </c>
      <c r="C68" s="26"/>
      <c r="D68" s="36" t="s">
        <v>162</v>
      </c>
      <c r="E68" s="36" t="s">
        <v>162</v>
      </c>
      <c r="F68" s="34">
        <v>8</v>
      </c>
      <c r="G68" s="34">
        <v>2</v>
      </c>
      <c r="H68" s="35" t="s">
        <v>163</v>
      </c>
      <c r="I68" s="69">
        <v>300</v>
      </c>
      <c r="J68" s="68">
        <f>I68*G68*F68</f>
        <v>4800</v>
      </c>
    </row>
    <row r="69" s="3" customFormat="1" customHeight="1" spans="1:10">
      <c r="A69" s="35">
        <v>2</v>
      </c>
      <c r="B69" s="36" t="s">
        <v>164</v>
      </c>
      <c r="C69" s="26"/>
      <c r="D69" s="36" t="s">
        <v>165</v>
      </c>
      <c r="E69" s="36" t="s">
        <v>166</v>
      </c>
      <c r="F69" s="34">
        <v>2</v>
      </c>
      <c r="G69" s="34">
        <v>2</v>
      </c>
      <c r="H69" s="35" t="s">
        <v>167</v>
      </c>
      <c r="I69" s="69">
        <v>800</v>
      </c>
      <c r="J69" s="68">
        <f>I69*G69*F69</f>
        <v>3200</v>
      </c>
    </row>
    <row r="70" s="4" customFormat="1" customHeight="1" spans="1:10">
      <c r="A70" s="37" t="s">
        <v>50</v>
      </c>
      <c r="B70" s="38"/>
      <c r="C70" s="37"/>
      <c r="D70" s="37"/>
      <c r="E70" s="37"/>
      <c r="F70" s="39"/>
      <c r="G70" s="39"/>
      <c r="H70" s="37"/>
      <c r="I70" s="37"/>
      <c r="J70" s="70">
        <f>SUM(J68:J69)</f>
        <v>8000</v>
      </c>
    </row>
    <row r="71" s="3" customFormat="1" customHeight="1" spans="1:10">
      <c r="A71" s="73" t="s">
        <v>168</v>
      </c>
      <c r="B71" s="74"/>
      <c r="C71" s="73"/>
      <c r="D71" s="74"/>
      <c r="E71" s="74"/>
      <c r="F71" s="75"/>
      <c r="G71" s="75"/>
      <c r="H71" s="73"/>
      <c r="I71" s="73"/>
      <c r="J71" s="99">
        <f>J70+J66+J48+J37+J23+J17+J56</f>
        <v>71650</v>
      </c>
    </row>
    <row r="72" s="3" customFormat="1" customHeight="1" spans="1:10">
      <c r="A72" s="76" t="s">
        <v>169</v>
      </c>
      <c r="B72" s="77"/>
      <c r="C72" s="76"/>
      <c r="D72" s="77"/>
      <c r="E72" s="77"/>
      <c r="F72" s="78"/>
      <c r="G72" s="78"/>
      <c r="H72" s="76"/>
      <c r="I72" s="100"/>
      <c r="J72" s="101">
        <f>J71*0</f>
        <v>0</v>
      </c>
    </row>
    <row r="73" s="3" customFormat="1" customHeight="1" spans="1:10">
      <c r="A73" s="76" t="s">
        <v>170</v>
      </c>
      <c r="B73" s="77"/>
      <c r="C73" s="76"/>
      <c r="D73" s="77"/>
      <c r="E73" s="77"/>
      <c r="F73" s="78"/>
      <c r="G73" s="78"/>
      <c r="H73" s="76"/>
      <c r="I73" s="100"/>
      <c r="J73" s="101">
        <f>(J71+J72)*0.03</f>
        <v>2149.5</v>
      </c>
    </row>
    <row r="74" s="2" customFormat="1" customHeight="1" spans="1:10">
      <c r="A74" s="76" t="s">
        <v>171</v>
      </c>
      <c r="B74" s="77"/>
      <c r="C74" s="76"/>
      <c r="D74" s="77"/>
      <c r="E74" s="77"/>
      <c r="F74" s="78"/>
      <c r="G74" s="78"/>
      <c r="H74" s="76"/>
      <c r="I74" s="100"/>
      <c r="J74" s="101">
        <f>SUM(J71:J73)</f>
        <v>73799.5</v>
      </c>
    </row>
    <row r="75" customHeight="1" spans="1:10">
      <c r="A75" s="18" t="s">
        <v>0</v>
      </c>
      <c r="B75" s="19"/>
      <c r="C75" s="18"/>
      <c r="D75" s="19"/>
      <c r="E75" s="19"/>
      <c r="F75" s="79"/>
      <c r="G75" s="79"/>
      <c r="H75" s="18"/>
      <c r="I75" s="18"/>
      <c r="J75" s="18"/>
    </row>
    <row r="76" customHeight="1" spans="1:10">
      <c r="A76" s="80" t="s">
        <v>172</v>
      </c>
      <c r="B76" s="81"/>
      <c r="C76" s="80"/>
      <c r="D76" s="80"/>
      <c r="E76" s="80"/>
      <c r="F76" s="82"/>
      <c r="G76" s="82"/>
      <c r="H76" s="80"/>
      <c r="I76" s="80"/>
      <c r="J76" s="80"/>
    </row>
    <row r="77" customHeight="1" spans="1:10">
      <c r="A77" s="18" t="s">
        <v>173</v>
      </c>
      <c r="B77" s="19"/>
      <c r="C77" s="18"/>
      <c r="D77" s="18"/>
      <c r="E77" s="18"/>
      <c r="F77" s="18" t="s">
        <v>3</v>
      </c>
      <c r="G77" s="18"/>
      <c r="H77" s="18"/>
      <c r="I77" s="18"/>
      <c r="J77" s="18"/>
    </row>
    <row r="78" customHeight="1" spans="1:10">
      <c r="A78" s="18" t="s">
        <v>4</v>
      </c>
      <c r="B78" s="19"/>
      <c r="C78" s="18"/>
      <c r="D78" s="18"/>
      <c r="E78" s="18"/>
      <c r="F78" s="18" t="s">
        <v>5</v>
      </c>
      <c r="G78" s="18"/>
      <c r="H78" s="18"/>
      <c r="I78" s="18"/>
      <c r="J78" s="18"/>
    </row>
    <row r="79" customHeight="1" spans="1:10">
      <c r="A79" s="18" t="s">
        <v>6</v>
      </c>
      <c r="B79" s="19"/>
      <c r="C79" s="18"/>
      <c r="D79" s="18"/>
      <c r="E79" s="18"/>
      <c r="F79" s="18" t="s">
        <v>7</v>
      </c>
      <c r="G79" s="18"/>
      <c r="H79" s="18"/>
      <c r="I79" s="18"/>
      <c r="J79" s="18"/>
    </row>
    <row r="80" customHeight="1" spans="1:10">
      <c r="A80" s="83" t="s">
        <v>8</v>
      </c>
      <c r="B80" s="84" t="s">
        <v>9</v>
      </c>
      <c r="C80" s="83" t="s">
        <v>10</v>
      </c>
      <c r="D80" s="83" t="s">
        <v>11</v>
      </c>
      <c r="E80" s="83" t="s">
        <v>12</v>
      </c>
      <c r="F80" s="85" t="s">
        <v>13</v>
      </c>
      <c r="G80" s="85" t="s">
        <v>14</v>
      </c>
      <c r="H80" s="83" t="s">
        <v>15</v>
      </c>
      <c r="I80" s="102" t="s">
        <v>16</v>
      </c>
      <c r="J80" s="102"/>
    </row>
    <row r="81" customHeight="1" spans="1:10">
      <c r="A81" s="83"/>
      <c r="B81" s="84"/>
      <c r="C81" s="83"/>
      <c r="D81" s="83"/>
      <c r="E81" s="83"/>
      <c r="F81" s="85"/>
      <c r="G81" s="85"/>
      <c r="H81" s="83"/>
      <c r="I81" s="103" t="s">
        <v>17</v>
      </c>
      <c r="J81" s="103" t="s">
        <v>18</v>
      </c>
    </row>
    <row r="82" customHeight="1" spans="1:10">
      <c r="A82" s="40" t="s">
        <v>19</v>
      </c>
      <c r="B82" s="41"/>
      <c r="C82" s="40"/>
      <c r="D82" s="41"/>
      <c r="E82" s="41"/>
      <c r="F82" s="42"/>
      <c r="G82" s="42"/>
      <c r="H82" s="40"/>
      <c r="I82" s="40"/>
      <c r="J82" s="40"/>
    </row>
    <row r="83" hidden="1" customHeight="1" spans="1:10">
      <c r="A83" s="86">
        <v>1</v>
      </c>
      <c r="B83" s="27" t="s">
        <v>174</v>
      </c>
      <c r="C83" s="87"/>
      <c r="D83" s="27" t="s">
        <v>174</v>
      </c>
      <c r="E83" s="88" t="s">
        <v>175</v>
      </c>
      <c r="F83" s="89">
        <v>10</v>
      </c>
      <c r="G83" s="90">
        <v>1</v>
      </c>
      <c r="H83" s="91" t="s">
        <v>23</v>
      </c>
      <c r="I83" s="104">
        <v>450</v>
      </c>
      <c r="J83" s="105">
        <f>I83*G83*F83</f>
        <v>4500</v>
      </c>
    </row>
    <row r="84" hidden="1" customHeight="1" spans="1:10">
      <c r="A84" s="86">
        <v>2</v>
      </c>
      <c r="B84" s="27" t="s">
        <v>176</v>
      </c>
      <c r="C84" s="92" t="s">
        <v>120</v>
      </c>
      <c r="D84" s="93" t="s">
        <v>177</v>
      </c>
      <c r="E84" s="88" t="s">
        <v>178</v>
      </c>
      <c r="F84" s="89">
        <v>18</v>
      </c>
      <c r="G84" s="90">
        <v>1</v>
      </c>
      <c r="H84" s="91" t="s">
        <v>30</v>
      </c>
      <c r="I84" s="104">
        <v>100</v>
      </c>
      <c r="J84" s="105">
        <f>I84*G84*F84</f>
        <v>1800</v>
      </c>
    </row>
    <row r="85" hidden="1" customHeight="1" spans="1:10">
      <c r="A85" s="86">
        <v>3</v>
      </c>
      <c r="B85" s="27" t="s">
        <v>31</v>
      </c>
      <c r="C85" s="28"/>
      <c r="D85" s="27" t="s">
        <v>32</v>
      </c>
      <c r="E85" s="27" t="s">
        <v>32</v>
      </c>
      <c r="F85" s="31">
        <v>5</v>
      </c>
      <c r="G85" s="31">
        <v>1</v>
      </c>
      <c r="H85" s="32" t="s">
        <v>33</v>
      </c>
      <c r="I85" s="67">
        <v>80</v>
      </c>
      <c r="J85" s="68">
        <f>I85*G85*F85</f>
        <v>400</v>
      </c>
    </row>
    <row r="86" hidden="1" customHeight="1" spans="1:10">
      <c r="A86" s="86">
        <v>4</v>
      </c>
      <c r="B86" s="27" t="s">
        <v>179</v>
      </c>
      <c r="C86" s="28"/>
      <c r="D86" s="27" t="s">
        <v>180</v>
      </c>
      <c r="E86" s="27" t="s">
        <v>181</v>
      </c>
      <c r="F86" s="31">
        <v>8</v>
      </c>
      <c r="G86" s="31">
        <v>1</v>
      </c>
      <c r="H86" s="32" t="s">
        <v>94</v>
      </c>
      <c r="I86" s="67">
        <v>80</v>
      </c>
      <c r="J86" s="68">
        <f>I86*G86*F86</f>
        <v>640</v>
      </c>
    </row>
    <row r="87" hidden="1" customHeight="1" spans="1:10">
      <c r="A87" s="86">
        <v>5</v>
      </c>
      <c r="B87" s="93" t="s">
        <v>182</v>
      </c>
      <c r="C87" s="87"/>
      <c r="D87" s="93" t="s">
        <v>183</v>
      </c>
      <c r="E87" s="88" t="s">
        <v>22</v>
      </c>
      <c r="F87" s="90">
        <v>1</v>
      </c>
      <c r="G87" s="89">
        <v>1</v>
      </c>
      <c r="H87" s="91" t="s">
        <v>23</v>
      </c>
      <c r="I87" s="104">
        <v>350</v>
      </c>
      <c r="J87" s="105">
        <f>I87*G87*F87</f>
        <v>350</v>
      </c>
    </row>
    <row r="88" hidden="1" customHeight="1" spans="1:10">
      <c r="A88" s="86">
        <v>6</v>
      </c>
      <c r="B88" s="36" t="s">
        <v>184</v>
      </c>
      <c r="C88" s="87"/>
      <c r="D88" s="27" t="s">
        <v>44</v>
      </c>
      <c r="E88" s="27" t="s">
        <v>45</v>
      </c>
      <c r="F88" s="34">
        <v>50</v>
      </c>
      <c r="G88" s="34">
        <v>1</v>
      </c>
      <c r="H88" s="35" t="s">
        <v>46</v>
      </c>
      <c r="I88" s="69">
        <v>15</v>
      </c>
      <c r="J88" s="68">
        <f>I88*G88*F88</f>
        <v>750</v>
      </c>
    </row>
    <row r="89" hidden="1" customHeight="1" spans="1:10">
      <c r="A89" s="86">
        <v>7</v>
      </c>
      <c r="B89" s="36" t="s">
        <v>185</v>
      </c>
      <c r="C89" s="94"/>
      <c r="D89" s="27" t="s">
        <v>186</v>
      </c>
      <c r="E89" s="27" t="s">
        <v>49</v>
      </c>
      <c r="F89" s="34">
        <v>30</v>
      </c>
      <c r="G89" s="34">
        <v>1</v>
      </c>
      <c r="H89" s="35" t="s">
        <v>23</v>
      </c>
      <c r="I89" s="69">
        <v>15</v>
      </c>
      <c r="J89" s="68">
        <f>I89*G89*F89</f>
        <v>450</v>
      </c>
    </row>
    <row r="90" customHeight="1" spans="1:10">
      <c r="A90" s="37" t="s">
        <v>50</v>
      </c>
      <c r="B90" s="38"/>
      <c r="C90" s="37"/>
      <c r="D90" s="37"/>
      <c r="E90" s="37"/>
      <c r="F90" s="39"/>
      <c r="G90" s="39"/>
      <c r="H90" s="37"/>
      <c r="I90" s="37"/>
      <c r="J90" s="70">
        <f>SUM(J83:J89)</f>
        <v>8890</v>
      </c>
    </row>
    <row r="91" customHeight="1" spans="1:10">
      <c r="A91" s="40" t="s">
        <v>187</v>
      </c>
      <c r="B91" s="41"/>
      <c r="C91" s="40"/>
      <c r="D91" s="41"/>
      <c r="E91" s="41"/>
      <c r="F91" s="42"/>
      <c r="G91" s="42"/>
      <c r="H91" s="40"/>
      <c r="I91" s="40"/>
      <c r="J91" s="40"/>
    </row>
    <row r="92" customHeight="1" spans="1:10">
      <c r="A92" s="26">
        <v>1</v>
      </c>
      <c r="B92" s="36" t="s">
        <v>52</v>
      </c>
      <c r="C92" s="28" t="s">
        <v>120</v>
      </c>
      <c r="D92" s="95" t="s">
        <v>53</v>
      </c>
      <c r="E92" s="36" t="s">
        <v>188</v>
      </c>
      <c r="F92" s="34">
        <v>1</v>
      </c>
      <c r="G92" s="34">
        <v>1</v>
      </c>
      <c r="H92" s="35" t="s">
        <v>55</v>
      </c>
      <c r="I92" s="69">
        <v>2500</v>
      </c>
      <c r="J92" s="68">
        <f t="shared" ref="J92:J98" si="6">I92*G92*F92</f>
        <v>2500</v>
      </c>
    </row>
    <row r="93" customHeight="1" spans="1:10">
      <c r="A93" s="26">
        <v>2</v>
      </c>
      <c r="B93" s="36" t="s">
        <v>56</v>
      </c>
      <c r="C93" s="28"/>
      <c r="D93" s="95" t="s">
        <v>57</v>
      </c>
      <c r="E93" s="36" t="s">
        <v>58</v>
      </c>
      <c r="F93" s="34">
        <v>1</v>
      </c>
      <c r="G93" s="34">
        <v>1</v>
      </c>
      <c r="H93" s="35" t="s">
        <v>55</v>
      </c>
      <c r="I93" s="69">
        <v>1000</v>
      </c>
      <c r="J93" s="68">
        <f t="shared" si="6"/>
        <v>1000</v>
      </c>
    </row>
    <row r="94" customHeight="1" spans="1:10">
      <c r="A94" s="26">
        <v>3</v>
      </c>
      <c r="B94" s="36" t="s">
        <v>59</v>
      </c>
      <c r="C94" s="28"/>
      <c r="D94" s="95" t="s">
        <v>60</v>
      </c>
      <c r="E94" s="36" t="s">
        <v>61</v>
      </c>
      <c r="F94" s="34">
        <v>1</v>
      </c>
      <c r="G94" s="34">
        <v>1</v>
      </c>
      <c r="H94" s="35" t="s">
        <v>55</v>
      </c>
      <c r="I94" s="69">
        <v>2000</v>
      </c>
      <c r="J94" s="68">
        <f t="shared" si="6"/>
        <v>2000</v>
      </c>
    </row>
    <row r="95" customHeight="1" spans="1:10">
      <c r="A95" s="26">
        <v>4</v>
      </c>
      <c r="B95" s="36" t="s">
        <v>189</v>
      </c>
      <c r="C95" s="28"/>
      <c r="D95" s="95" t="s">
        <v>190</v>
      </c>
      <c r="E95" s="36" t="s">
        <v>189</v>
      </c>
      <c r="F95" s="34">
        <v>2</v>
      </c>
      <c r="G95" s="34">
        <v>1</v>
      </c>
      <c r="H95" s="35" t="s">
        <v>55</v>
      </c>
      <c r="I95" s="69">
        <v>500</v>
      </c>
      <c r="J95" s="68">
        <f t="shared" si="6"/>
        <v>1000</v>
      </c>
    </row>
    <row r="96" customHeight="1" spans="1:10">
      <c r="A96" s="26">
        <v>5</v>
      </c>
      <c r="B96" s="36" t="s">
        <v>191</v>
      </c>
      <c r="C96" s="28"/>
      <c r="D96" s="95" t="s">
        <v>192</v>
      </c>
      <c r="E96" s="36" t="s">
        <v>191</v>
      </c>
      <c r="F96" s="34">
        <v>1</v>
      </c>
      <c r="G96" s="34">
        <v>1</v>
      </c>
      <c r="H96" s="35" t="s">
        <v>55</v>
      </c>
      <c r="I96" s="69">
        <v>0</v>
      </c>
      <c r="J96" s="68">
        <f t="shared" si="6"/>
        <v>0</v>
      </c>
    </row>
    <row r="97" customHeight="1" spans="1:10">
      <c r="A97" s="26">
        <v>6</v>
      </c>
      <c r="B97" s="36" t="s">
        <v>193</v>
      </c>
      <c r="C97" s="28"/>
      <c r="D97" s="95" t="s">
        <v>194</v>
      </c>
      <c r="E97" s="36" t="s">
        <v>194</v>
      </c>
      <c r="F97" s="34">
        <v>1</v>
      </c>
      <c r="G97" s="34">
        <v>1</v>
      </c>
      <c r="H97" s="35" t="s">
        <v>55</v>
      </c>
      <c r="I97" s="69">
        <v>500</v>
      </c>
      <c r="J97" s="68">
        <f t="shared" si="6"/>
        <v>500</v>
      </c>
    </row>
    <row r="98" customHeight="1" spans="1:10">
      <c r="A98" s="26">
        <v>7</v>
      </c>
      <c r="B98" s="36" t="s">
        <v>62</v>
      </c>
      <c r="C98" s="28"/>
      <c r="D98" s="95" t="s">
        <v>63</v>
      </c>
      <c r="E98" s="36" t="s">
        <v>64</v>
      </c>
      <c r="F98" s="34">
        <v>2</v>
      </c>
      <c r="G98" s="34">
        <v>1</v>
      </c>
      <c r="H98" s="35" t="s">
        <v>55</v>
      </c>
      <c r="I98" s="69">
        <v>0</v>
      </c>
      <c r="J98" s="68">
        <f t="shared" si="6"/>
        <v>0</v>
      </c>
    </row>
    <row r="99" customHeight="1" spans="1:10">
      <c r="A99" s="37" t="s">
        <v>50</v>
      </c>
      <c r="B99" s="38"/>
      <c r="C99" s="37"/>
      <c r="D99" s="37"/>
      <c r="E99" s="37"/>
      <c r="F99" s="39"/>
      <c r="G99" s="39"/>
      <c r="H99" s="37"/>
      <c r="I99" s="37"/>
      <c r="J99" s="70">
        <f>SUM(J92:J98)</f>
        <v>7000</v>
      </c>
    </row>
    <row r="100" customHeight="1" spans="1:10">
      <c r="A100" s="40" t="s">
        <v>195</v>
      </c>
      <c r="B100" s="41"/>
      <c r="C100" s="40"/>
      <c r="D100" s="41"/>
      <c r="E100" s="41"/>
      <c r="F100" s="42"/>
      <c r="G100" s="42"/>
      <c r="H100" s="40"/>
      <c r="I100" s="40"/>
      <c r="J100" s="40"/>
    </row>
    <row r="101" customHeight="1" spans="1:10">
      <c r="A101" s="35">
        <v>1</v>
      </c>
      <c r="B101" s="96" t="s">
        <v>108</v>
      </c>
      <c r="C101" s="46" t="s">
        <v>120</v>
      </c>
      <c r="D101" s="96" t="s">
        <v>109</v>
      </c>
      <c r="E101" s="96" t="s">
        <v>110</v>
      </c>
      <c r="F101" s="48">
        <v>1</v>
      </c>
      <c r="G101" s="34">
        <v>1</v>
      </c>
      <c r="H101" s="35" t="s">
        <v>55</v>
      </c>
      <c r="I101" s="69">
        <v>2000</v>
      </c>
      <c r="J101" s="68">
        <f t="shared" ref="J101:J103" si="7">I101*G101*F101</f>
        <v>2000</v>
      </c>
    </row>
    <row r="102" customHeight="1" spans="1:10">
      <c r="A102" s="35">
        <v>2</v>
      </c>
      <c r="B102" s="96" t="s">
        <v>111</v>
      </c>
      <c r="C102" s="46"/>
      <c r="D102" s="96" t="s">
        <v>112</v>
      </c>
      <c r="E102" s="96" t="s">
        <v>112</v>
      </c>
      <c r="F102" s="48">
        <v>6</v>
      </c>
      <c r="G102" s="34">
        <v>1</v>
      </c>
      <c r="H102" s="35" t="s">
        <v>33</v>
      </c>
      <c r="I102" s="69">
        <v>200</v>
      </c>
      <c r="J102" s="68">
        <f t="shared" si="7"/>
        <v>1200</v>
      </c>
    </row>
    <row r="103" customHeight="1" spans="1:10">
      <c r="A103" s="35">
        <v>3</v>
      </c>
      <c r="B103" s="96" t="s">
        <v>113</v>
      </c>
      <c r="C103" s="46"/>
      <c r="D103" s="96" t="s">
        <v>114</v>
      </c>
      <c r="E103" s="96" t="s">
        <v>115</v>
      </c>
      <c r="F103" s="34">
        <v>2</v>
      </c>
      <c r="G103" s="34">
        <v>1</v>
      </c>
      <c r="H103" s="35" t="s">
        <v>33</v>
      </c>
      <c r="I103" s="69">
        <v>200</v>
      </c>
      <c r="J103" s="68">
        <f t="shared" si="7"/>
        <v>400</v>
      </c>
    </row>
    <row r="104" customHeight="1" spans="1:10">
      <c r="A104" s="37" t="s">
        <v>50</v>
      </c>
      <c r="B104" s="38"/>
      <c r="C104" s="37"/>
      <c r="D104" s="37"/>
      <c r="E104" s="37"/>
      <c r="F104" s="39"/>
      <c r="G104" s="39"/>
      <c r="H104" s="37"/>
      <c r="I104" s="37"/>
      <c r="J104" s="70">
        <f>SUM(J101:J103)</f>
        <v>3600</v>
      </c>
    </row>
    <row r="105" customHeight="1" spans="1:10">
      <c r="A105" s="49" t="s">
        <v>118</v>
      </c>
      <c r="B105" s="50"/>
      <c r="C105" s="49"/>
      <c r="D105" s="50"/>
      <c r="E105" s="50"/>
      <c r="F105" s="51"/>
      <c r="G105" s="51"/>
      <c r="H105" s="49"/>
      <c r="I105" s="49"/>
      <c r="J105" s="49"/>
    </row>
    <row r="106" customHeight="1" spans="1:10">
      <c r="A106" s="35">
        <v>1</v>
      </c>
      <c r="B106" s="52" t="s">
        <v>119</v>
      </c>
      <c r="C106" s="53" t="s">
        <v>120</v>
      </c>
      <c r="D106" s="54" t="s">
        <v>121</v>
      </c>
      <c r="E106" s="54" t="s">
        <v>122</v>
      </c>
      <c r="F106" s="55">
        <v>1</v>
      </c>
      <c r="G106" s="56">
        <v>1</v>
      </c>
      <c r="H106" s="57" t="s">
        <v>123</v>
      </c>
      <c r="I106" s="71">
        <v>0</v>
      </c>
      <c r="J106" s="72">
        <f t="shared" ref="J106:J111" si="8">I106*F106</f>
        <v>0</v>
      </c>
    </row>
    <row r="107" customHeight="1" spans="1:10">
      <c r="A107" s="35">
        <v>2</v>
      </c>
      <c r="B107" s="58"/>
      <c r="C107" s="59"/>
      <c r="D107" s="54" t="s">
        <v>124</v>
      </c>
      <c r="E107" s="54" t="s">
        <v>124</v>
      </c>
      <c r="F107" s="55">
        <v>1</v>
      </c>
      <c r="G107" s="56">
        <v>1</v>
      </c>
      <c r="H107" s="57" t="s">
        <v>125</v>
      </c>
      <c r="I107" s="71">
        <v>0</v>
      </c>
      <c r="J107" s="72">
        <f t="shared" si="8"/>
        <v>0</v>
      </c>
    </row>
    <row r="108" customHeight="1" spans="1:10">
      <c r="A108" s="35">
        <v>3</v>
      </c>
      <c r="B108" s="60"/>
      <c r="C108" s="59"/>
      <c r="D108" s="54" t="s">
        <v>126</v>
      </c>
      <c r="E108" s="54" t="s">
        <v>126</v>
      </c>
      <c r="F108" s="55">
        <v>1</v>
      </c>
      <c r="G108" s="56">
        <v>1</v>
      </c>
      <c r="H108" s="57" t="s">
        <v>127</v>
      </c>
      <c r="I108" s="71">
        <v>0</v>
      </c>
      <c r="J108" s="72">
        <f t="shared" si="8"/>
        <v>0</v>
      </c>
    </row>
    <row r="109" customHeight="1" spans="1:10">
      <c r="A109" s="35">
        <v>4</v>
      </c>
      <c r="B109" s="54" t="s">
        <v>128</v>
      </c>
      <c r="C109" s="61"/>
      <c r="D109" s="62" t="s">
        <v>129</v>
      </c>
      <c r="E109" s="62" t="s">
        <v>130</v>
      </c>
      <c r="F109" s="55">
        <v>1</v>
      </c>
      <c r="G109" s="56">
        <v>1</v>
      </c>
      <c r="H109" s="57" t="s">
        <v>127</v>
      </c>
      <c r="I109" s="71">
        <v>0</v>
      </c>
      <c r="J109" s="72">
        <f t="shared" si="8"/>
        <v>0</v>
      </c>
    </row>
    <row r="110" customHeight="1" spans="1:10">
      <c r="A110" s="35">
        <v>5</v>
      </c>
      <c r="B110" s="63" t="s">
        <v>131</v>
      </c>
      <c r="C110" s="61"/>
      <c r="D110" s="63" t="s">
        <v>131</v>
      </c>
      <c r="E110" s="63" t="s">
        <v>132</v>
      </c>
      <c r="F110" s="55">
        <v>1</v>
      </c>
      <c r="G110" s="56">
        <v>1</v>
      </c>
      <c r="H110" s="57" t="s">
        <v>127</v>
      </c>
      <c r="I110" s="71">
        <v>0</v>
      </c>
      <c r="J110" s="72">
        <f t="shared" si="8"/>
        <v>0</v>
      </c>
    </row>
    <row r="111" customHeight="1" spans="1:10">
      <c r="A111" s="35">
        <v>6</v>
      </c>
      <c r="B111" s="58" t="s">
        <v>133</v>
      </c>
      <c r="C111" s="61"/>
      <c r="D111" s="54" t="s">
        <v>134</v>
      </c>
      <c r="E111" s="54" t="s">
        <v>135</v>
      </c>
      <c r="F111" s="55">
        <v>1</v>
      </c>
      <c r="G111" s="56">
        <v>1</v>
      </c>
      <c r="H111" s="57" t="s">
        <v>136</v>
      </c>
      <c r="I111" s="71">
        <v>1500</v>
      </c>
      <c r="J111" s="72">
        <f t="shared" si="8"/>
        <v>1500</v>
      </c>
    </row>
    <row r="112" customHeight="1" spans="1:10">
      <c r="A112" s="37" t="s">
        <v>50</v>
      </c>
      <c r="B112" s="38"/>
      <c r="C112" s="37"/>
      <c r="D112" s="37"/>
      <c r="E112" s="37"/>
      <c r="F112" s="39"/>
      <c r="G112" s="39"/>
      <c r="H112" s="37"/>
      <c r="I112" s="37"/>
      <c r="J112" s="70">
        <f>SUM(J106:J111)</f>
        <v>1500</v>
      </c>
    </row>
    <row r="113" customHeight="1" spans="1:10">
      <c r="A113" s="49" t="s">
        <v>137</v>
      </c>
      <c r="B113" s="50"/>
      <c r="C113" s="49"/>
      <c r="D113" s="50"/>
      <c r="E113" s="50"/>
      <c r="F113" s="51"/>
      <c r="G113" s="51"/>
      <c r="H113" s="49"/>
      <c r="I113" s="49"/>
      <c r="J113" s="49"/>
    </row>
    <row r="114" customHeight="1" spans="1:10">
      <c r="A114" s="35">
        <v>1</v>
      </c>
      <c r="B114" s="36" t="s">
        <v>138</v>
      </c>
      <c r="C114" s="28" t="s">
        <v>120</v>
      </c>
      <c r="D114" s="36" t="s">
        <v>139</v>
      </c>
      <c r="E114" s="36" t="s">
        <v>140</v>
      </c>
      <c r="F114" s="34">
        <v>1</v>
      </c>
      <c r="G114" s="34">
        <v>1</v>
      </c>
      <c r="H114" s="35" t="s">
        <v>141</v>
      </c>
      <c r="I114" s="69">
        <v>0</v>
      </c>
      <c r="J114" s="68">
        <f t="shared" ref="J114:J120" si="9">I114*G114*F114</f>
        <v>0</v>
      </c>
    </row>
    <row r="115" customHeight="1" spans="1:10">
      <c r="A115" s="35">
        <v>2</v>
      </c>
      <c r="B115" s="36" t="s">
        <v>142</v>
      </c>
      <c r="C115" s="28"/>
      <c r="D115" s="36" t="s">
        <v>143</v>
      </c>
      <c r="E115" s="36" t="s">
        <v>140</v>
      </c>
      <c r="F115" s="34">
        <v>1</v>
      </c>
      <c r="G115" s="34">
        <v>1</v>
      </c>
      <c r="H115" s="35" t="s">
        <v>141</v>
      </c>
      <c r="I115" s="69">
        <v>0</v>
      </c>
      <c r="J115" s="68">
        <f t="shared" si="9"/>
        <v>0</v>
      </c>
    </row>
    <row r="116" customHeight="1" spans="1:10">
      <c r="A116" s="35">
        <v>3</v>
      </c>
      <c r="B116" s="36" t="s">
        <v>144</v>
      </c>
      <c r="C116" s="28"/>
      <c r="D116" s="36" t="s">
        <v>145</v>
      </c>
      <c r="E116" s="36" t="s">
        <v>146</v>
      </c>
      <c r="F116" s="64">
        <v>1</v>
      </c>
      <c r="G116" s="34">
        <v>1</v>
      </c>
      <c r="H116" s="35" t="s">
        <v>141</v>
      </c>
      <c r="I116" s="69">
        <v>800</v>
      </c>
      <c r="J116" s="68">
        <f t="shared" si="9"/>
        <v>800</v>
      </c>
    </row>
    <row r="117" customHeight="1" spans="1:10">
      <c r="A117" s="35">
        <v>4</v>
      </c>
      <c r="B117" s="36" t="s">
        <v>147</v>
      </c>
      <c r="C117" s="28"/>
      <c r="D117" s="36" t="s">
        <v>148</v>
      </c>
      <c r="E117" s="36" t="s">
        <v>149</v>
      </c>
      <c r="F117" s="64">
        <v>1</v>
      </c>
      <c r="G117" s="34">
        <v>1</v>
      </c>
      <c r="H117" s="35" t="s">
        <v>141</v>
      </c>
      <c r="I117" s="69">
        <v>0</v>
      </c>
      <c r="J117" s="68">
        <f t="shared" si="9"/>
        <v>0</v>
      </c>
    </row>
    <row r="118" customHeight="1" spans="1:10">
      <c r="A118" s="35">
        <v>5</v>
      </c>
      <c r="B118" s="36" t="s">
        <v>152</v>
      </c>
      <c r="C118" s="28"/>
      <c r="D118" s="36" t="s">
        <v>153</v>
      </c>
      <c r="E118" s="36" t="s">
        <v>146</v>
      </c>
      <c r="F118" s="34">
        <v>1</v>
      </c>
      <c r="G118" s="34">
        <v>1</v>
      </c>
      <c r="H118" s="35" t="s">
        <v>141</v>
      </c>
      <c r="I118" s="69">
        <v>800</v>
      </c>
      <c r="J118" s="68">
        <f t="shared" si="9"/>
        <v>800</v>
      </c>
    </row>
    <row r="119" customHeight="1" spans="1:10">
      <c r="A119" s="35">
        <v>6</v>
      </c>
      <c r="B119" s="36" t="s">
        <v>154</v>
      </c>
      <c r="C119" s="28"/>
      <c r="D119" s="36" t="s">
        <v>155</v>
      </c>
      <c r="E119" s="36" t="s">
        <v>156</v>
      </c>
      <c r="F119" s="34">
        <v>1</v>
      </c>
      <c r="G119" s="34">
        <v>1</v>
      </c>
      <c r="H119" s="35" t="s">
        <v>141</v>
      </c>
      <c r="I119" s="69">
        <v>0</v>
      </c>
      <c r="J119" s="68">
        <f t="shared" si="9"/>
        <v>0</v>
      </c>
    </row>
    <row r="120" customHeight="1" spans="1:10">
      <c r="A120" s="35">
        <v>7</v>
      </c>
      <c r="B120" s="36" t="s">
        <v>157</v>
      </c>
      <c r="C120" s="28"/>
      <c r="D120" s="36" t="s">
        <v>158</v>
      </c>
      <c r="E120" s="36" t="s">
        <v>159</v>
      </c>
      <c r="F120" s="34">
        <v>1</v>
      </c>
      <c r="G120" s="34">
        <v>1</v>
      </c>
      <c r="H120" s="35" t="s">
        <v>125</v>
      </c>
      <c r="I120" s="69">
        <v>3000</v>
      </c>
      <c r="J120" s="68">
        <f t="shared" si="9"/>
        <v>3000</v>
      </c>
    </row>
    <row r="121" customHeight="1" spans="1:10">
      <c r="A121" s="37" t="s">
        <v>50</v>
      </c>
      <c r="B121" s="38"/>
      <c r="C121" s="37"/>
      <c r="D121" s="37"/>
      <c r="E121" s="37"/>
      <c r="F121" s="39"/>
      <c r="G121" s="39"/>
      <c r="H121" s="37"/>
      <c r="I121" s="37"/>
      <c r="J121" s="70">
        <f>SUM(J114:J120)</f>
        <v>4600</v>
      </c>
    </row>
    <row r="122" customHeight="1" spans="1:10">
      <c r="A122" s="49" t="s">
        <v>160</v>
      </c>
      <c r="B122" s="50"/>
      <c r="C122" s="49"/>
      <c r="D122" s="50"/>
      <c r="E122" s="50"/>
      <c r="F122" s="51"/>
      <c r="G122" s="51"/>
      <c r="H122" s="49"/>
      <c r="I122" s="49"/>
      <c r="J122" s="49"/>
    </row>
    <row r="123" customHeight="1" spans="1:10">
      <c r="A123" s="35">
        <v>1</v>
      </c>
      <c r="B123" s="36" t="s">
        <v>161</v>
      </c>
      <c r="C123" s="26"/>
      <c r="D123" s="36" t="s">
        <v>162</v>
      </c>
      <c r="E123" s="36" t="s">
        <v>162</v>
      </c>
      <c r="F123" s="34">
        <v>4</v>
      </c>
      <c r="G123" s="34">
        <v>2</v>
      </c>
      <c r="H123" s="35" t="s">
        <v>163</v>
      </c>
      <c r="I123" s="69">
        <v>300</v>
      </c>
      <c r="J123" s="68">
        <f>I123*G123*F123</f>
        <v>2400</v>
      </c>
    </row>
    <row r="124" customHeight="1" spans="1:10">
      <c r="A124" s="35">
        <v>2</v>
      </c>
      <c r="B124" s="36" t="s">
        <v>164</v>
      </c>
      <c r="C124" s="26"/>
      <c r="D124" s="36" t="s">
        <v>165</v>
      </c>
      <c r="E124" s="36" t="s">
        <v>166</v>
      </c>
      <c r="F124" s="34">
        <v>2</v>
      </c>
      <c r="G124" s="34">
        <v>2</v>
      </c>
      <c r="H124" s="35" t="s">
        <v>167</v>
      </c>
      <c r="I124" s="69">
        <v>800</v>
      </c>
      <c r="J124" s="68">
        <f>I124*G124*F124</f>
        <v>3200</v>
      </c>
    </row>
    <row r="125" customHeight="1" spans="1:10">
      <c r="A125" s="37" t="s">
        <v>50</v>
      </c>
      <c r="B125" s="38"/>
      <c r="C125" s="37"/>
      <c r="D125" s="37"/>
      <c r="E125" s="37"/>
      <c r="F125" s="39"/>
      <c r="G125" s="39"/>
      <c r="H125" s="37"/>
      <c r="I125" s="37"/>
      <c r="J125" s="70">
        <f>SUM(J123:J124)</f>
        <v>5600</v>
      </c>
    </row>
    <row r="126" customHeight="1" spans="1:10">
      <c r="A126" s="73" t="s">
        <v>168</v>
      </c>
      <c r="B126" s="74"/>
      <c r="C126" s="73"/>
      <c r="D126" s="74"/>
      <c r="E126" s="74"/>
      <c r="F126" s="75"/>
      <c r="G126" s="75"/>
      <c r="H126" s="73"/>
      <c r="I126" s="73"/>
      <c r="J126" s="99">
        <f>J125+J121+J112+J104+J99+J90</f>
        <v>31190</v>
      </c>
    </row>
    <row r="127" customHeight="1" spans="1:10">
      <c r="A127" s="97" t="s">
        <v>169</v>
      </c>
      <c r="B127" s="98"/>
      <c r="C127" s="97"/>
      <c r="D127" s="98"/>
      <c r="E127" s="98"/>
      <c r="F127" s="75"/>
      <c r="G127" s="75"/>
      <c r="H127" s="97"/>
      <c r="I127" s="106"/>
      <c r="J127" s="107">
        <f>J126*0</f>
        <v>0</v>
      </c>
    </row>
    <row r="128" customHeight="1" spans="1:10">
      <c r="A128" s="97" t="s">
        <v>170</v>
      </c>
      <c r="B128" s="98"/>
      <c r="C128" s="97"/>
      <c r="D128" s="98"/>
      <c r="E128" s="98"/>
      <c r="F128" s="75"/>
      <c r="G128" s="75"/>
      <c r="H128" s="97"/>
      <c r="I128" s="106"/>
      <c r="J128" s="107">
        <f>(J126+J127)*0.03</f>
        <v>935.7</v>
      </c>
    </row>
    <row r="129" customHeight="1" spans="1:10">
      <c r="A129" s="97" t="s">
        <v>171</v>
      </c>
      <c r="B129" s="98"/>
      <c r="C129" s="97"/>
      <c r="D129" s="98"/>
      <c r="E129" s="98"/>
      <c r="F129" s="75"/>
      <c r="G129" s="75"/>
      <c r="H129" s="97"/>
      <c r="I129" s="106"/>
      <c r="J129" s="107">
        <f>SUM(J126:J128)</f>
        <v>32125.7</v>
      </c>
    </row>
    <row r="130" customHeight="1" spans="1:10">
      <c r="A130" s="97" t="s">
        <v>196</v>
      </c>
      <c r="B130" s="98"/>
      <c r="C130" s="97"/>
      <c r="D130" s="98"/>
      <c r="E130" s="98"/>
      <c r="F130" s="75"/>
      <c r="G130" s="75"/>
      <c r="H130" s="97"/>
      <c r="I130" s="106"/>
      <c r="J130" s="107">
        <f>J129+J74</f>
        <v>105925.2</v>
      </c>
    </row>
    <row r="131" customHeight="1" spans="1:10">
      <c r="A131" s="97" t="s">
        <v>197</v>
      </c>
      <c r="B131" s="98"/>
      <c r="C131" s="97"/>
      <c r="D131" s="98"/>
      <c r="E131" s="98"/>
      <c r="F131" s="75"/>
      <c r="G131" s="75"/>
      <c r="H131" s="97"/>
      <c r="I131" s="106"/>
      <c r="J131" s="107">
        <v>95000</v>
      </c>
    </row>
  </sheetData>
  <mergeCells count="84">
    <mergeCell ref="A1:J1"/>
    <mergeCell ref="A2:J2"/>
    <mergeCell ref="A3:E3"/>
    <mergeCell ref="F3:J3"/>
    <mergeCell ref="A4:E4"/>
    <mergeCell ref="F4:J4"/>
    <mergeCell ref="A5:E5"/>
    <mergeCell ref="F5:J5"/>
    <mergeCell ref="I6:J6"/>
    <mergeCell ref="A8:J8"/>
    <mergeCell ref="A17:I17"/>
    <mergeCell ref="A18:J18"/>
    <mergeCell ref="A23:I23"/>
    <mergeCell ref="A24:J24"/>
    <mergeCell ref="A37:I37"/>
    <mergeCell ref="A38:J38"/>
    <mergeCell ref="A48:I48"/>
    <mergeCell ref="A49:J49"/>
    <mergeCell ref="A56:I56"/>
    <mergeCell ref="A57:J57"/>
    <mergeCell ref="A66:I66"/>
    <mergeCell ref="A67:J67"/>
    <mergeCell ref="A70:I70"/>
    <mergeCell ref="A71:I71"/>
    <mergeCell ref="A72:H72"/>
    <mergeCell ref="A73:H73"/>
    <mergeCell ref="A74:H74"/>
    <mergeCell ref="A75:J75"/>
    <mergeCell ref="A76:J76"/>
    <mergeCell ref="A77:E77"/>
    <mergeCell ref="F77:J77"/>
    <mergeCell ref="A78:E78"/>
    <mergeCell ref="F78:J78"/>
    <mergeCell ref="A79:E79"/>
    <mergeCell ref="F79:J79"/>
    <mergeCell ref="I80:J80"/>
    <mergeCell ref="A82:J82"/>
    <mergeCell ref="A90:I90"/>
    <mergeCell ref="A91:J91"/>
    <mergeCell ref="A99:I99"/>
    <mergeCell ref="A100:J100"/>
    <mergeCell ref="A104:I104"/>
    <mergeCell ref="A105:J105"/>
    <mergeCell ref="A112:I112"/>
    <mergeCell ref="A113:J113"/>
    <mergeCell ref="A121:I121"/>
    <mergeCell ref="A122:J122"/>
    <mergeCell ref="A125:I125"/>
    <mergeCell ref="A126:I126"/>
    <mergeCell ref="A127:H127"/>
    <mergeCell ref="A128:H128"/>
    <mergeCell ref="A129:H129"/>
    <mergeCell ref="A130:H130"/>
    <mergeCell ref="A131:H131"/>
    <mergeCell ref="A6:A7"/>
    <mergeCell ref="A80:A81"/>
    <mergeCell ref="B6:B7"/>
    <mergeCell ref="B50:B52"/>
    <mergeCell ref="B80:B81"/>
    <mergeCell ref="B106:B108"/>
    <mergeCell ref="C6:C7"/>
    <mergeCell ref="C11:C12"/>
    <mergeCell ref="C13:C16"/>
    <mergeCell ref="C19:C22"/>
    <mergeCell ref="C33:C36"/>
    <mergeCell ref="C39:C47"/>
    <mergeCell ref="C50:C55"/>
    <mergeCell ref="C58:C65"/>
    <mergeCell ref="C80:C81"/>
    <mergeCell ref="C84:C89"/>
    <mergeCell ref="C92:C98"/>
    <mergeCell ref="C101:C103"/>
    <mergeCell ref="C106:C111"/>
    <mergeCell ref="C114:C120"/>
    <mergeCell ref="D6:D7"/>
    <mergeCell ref="D80:D81"/>
    <mergeCell ref="E6:E7"/>
    <mergeCell ref="E80:E81"/>
    <mergeCell ref="F6:F7"/>
    <mergeCell ref="F80:F81"/>
    <mergeCell ref="G6:G7"/>
    <mergeCell ref="G80:G81"/>
    <mergeCell ref="H6:H7"/>
    <mergeCell ref="H80:H81"/>
  </mergeCells>
  <conditionalFormatting sqref="C39">
    <cfRule type="cellIs" dxfId="0" priority="16" stopIfTrue="1" operator="lessThan">
      <formula>0</formula>
    </cfRule>
  </conditionalFormatting>
  <conditionalFormatting sqref="D41">
    <cfRule type="cellIs" dxfId="0" priority="20" stopIfTrue="1" operator="lessThan">
      <formula>0</formula>
    </cfRule>
  </conditionalFormatting>
  <conditionalFormatting sqref="E41">
    <cfRule type="cellIs" dxfId="0" priority="17" stopIfTrue="1" operator="lessThan">
      <formula>0</formula>
    </cfRule>
  </conditionalFormatting>
  <conditionalFormatting sqref="D44">
    <cfRule type="cellIs" dxfId="0" priority="12" stopIfTrue="1" operator="lessThan">
      <formula>0</formula>
    </cfRule>
  </conditionalFormatting>
  <conditionalFormatting sqref="E44">
    <cfRule type="cellIs" dxfId="0" priority="10" stopIfTrue="1" operator="lessThan">
      <formula>0</formula>
    </cfRule>
  </conditionalFormatting>
  <conditionalFormatting sqref="D45">
    <cfRule type="cellIs" dxfId="0" priority="11" stopIfTrue="1" operator="lessThan">
      <formula>0</formula>
    </cfRule>
  </conditionalFormatting>
  <conditionalFormatting sqref="E45">
    <cfRule type="cellIs" dxfId="0" priority="9" stopIfTrue="1" operator="lessThan">
      <formula>0</formula>
    </cfRule>
  </conditionalFormatting>
  <conditionalFormatting sqref="D46">
    <cfRule type="cellIs" dxfId="0" priority="8" stopIfTrue="1" operator="lessThan">
      <formula>0</formula>
    </cfRule>
  </conditionalFormatting>
  <conditionalFormatting sqref="E46">
    <cfRule type="cellIs" dxfId="0" priority="7" stopIfTrue="1" operator="lessThan">
      <formula>0</formula>
    </cfRule>
  </conditionalFormatting>
  <conditionalFormatting sqref="D47">
    <cfRule type="cellIs" dxfId="0" priority="21" stopIfTrue="1" operator="lessThan">
      <formula>0</formula>
    </cfRule>
  </conditionalFormatting>
  <conditionalFormatting sqref="E47">
    <cfRule type="cellIs" dxfId="0" priority="13" stopIfTrue="1" operator="lessThan">
      <formula>0</formula>
    </cfRule>
  </conditionalFormatting>
  <conditionalFormatting sqref="D101">
    <cfRule type="cellIs" dxfId="0" priority="6" stopIfTrue="1" operator="lessThan">
      <formula>0</formula>
    </cfRule>
  </conditionalFormatting>
  <conditionalFormatting sqref="E101">
    <cfRule type="cellIs" dxfId="0" priority="4" stopIfTrue="1" operator="lessThan">
      <formula>0</formula>
    </cfRule>
  </conditionalFormatting>
  <conditionalFormatting sqref="D102">
    <cfRule type="cellIs" dxfId="0" priority="5" stopIfTrue="1" operator="lessThan">
      <formula>0</formula>
    </cfRule>
  </conditionalFormatting>
  <conditionalFormatting sqref="E102">
    <cfRule type="cellIs" dxfId="0" priority="3" stopIfTrue="1" operator="lessThan">
      <formula>0</formula>
    </cfRule>
  </conditionalFormatting>
  <conditionalFormatting sqref="D103">
    <cfRule type="cellIs" dxfId="0" priority="2" stopIfTrue="1" operator="lessThan">
      <formula>0</formula>
    </cfRule>
  </conditionalFormatting>
  <conditionalFormatting sqref="E103">
    <cfRule type="cellIs" dxfId="0" priority="1" stopIfTrue="1" operator="lessThan">
      <formula>0</formula>
    </cfRule>
  </conditionalFormatting>
  <conditionalFormatting sqref="D39:D40 D42">
    <cfRule type="cellIs" dxfId="0" priority="23" stopIfTrue="1" operator="lessThan">
      <formula>0</formula>
    </cfRule>
  </conditionalFormatting>
  <conditionalFormatting sqref="E39:E40 E42">
    <cfRule type="cellIs" dxfId="0" priority="19" stopIfTrue="1" operator="lessThan">
      <formula>0</formula>
    </cfRule>
  </conditionalFormatting>
  <pageMargins left="0.314583333333333" right="0.314583333333333" top="0.550694444444444" bottom="0.354166666666667" header="0.314583333333333" footer="0.31458333333333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huangyao</dc:creator>
  <cp:lastModifiedBy>橄榄树</cp:lastModifiedBy>
  <dcterms:created xsi:type="dcterms:W3CDTF">2006-09-17T08:00:00Z</dcterms:created>
  <dcterms:modified xsi:type="dcterms:W3CDTF">2024-11-23T13:49:11Z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3B1F2DBAC75440758C3E16715FEC6FDD_13</vt:lpwstr>
  </property>
</Properties>
</file>