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<sst xmlns="http://schemas.openxmlformats.org/spreadsheetml/2006/main" count="22" uniqueCount="14">
  <si>
    <t>中国石油大学（北京）马克思主义学院马克思主义理论专业2021级硕士研究生综合测评汇总表</t>
  </si>
  <si>
    <t>学号</t>
  </si>
  <si>
    <t>德育成绩</t>
  </si>
  <si>
    <t>智育成绩</t>
  </si>
  <si>
    <t>文体成绩</t>
  </si>
  <si>
    <t>总分</t>
  </si>
  <si>
    <t>排名</t>
  </si>
  <si>
    <t>基础分</t>
  </si>
  <si>
    <t>奖励分</t>
  </si>
  <si>
    <t>惩罚分</t>
  </si>
  <si>
    <t>总 分</t>
  </si>
  <si>
    <t>基准后总分</t>
  </si>
  <si>
    <t>学习成绩分</t>
  </si>
  <si>
    <t>基本分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</si>
</sst>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sz val="14"/>
      <name val="楷体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rgb="FF000000"/>
      <name val="Microsoft Yahei"/>
      <charset val="134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/>
    <xf numFmtId="0" fontId="6" fillId="0" borderId="2" xfId="0" applyFont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zoomScale="130" zoomScaleNormal="130" workbookViewId="0">
      <selection activeCell="A1" sqref="A1:R1"/>
    </sheetView>
  </sheetViews>
  <sheetFormatPr defaultColWidth="9" defaultRowHeight="14.25"/>
  <cols>
    <col min="1" max="1" width="10.4083333333333" customWidth="1"/>
    <col min="2" max="2" width="12.625"/>
    <col min="5" max="5" width="11.125"/>
    <col min="6" max="6" width="13.2666666666667" customWidth="1"/>
    <col min="7" max="7" width="11.4333333333333" customWidth="1"/>
    <col min="10" max="10" width="11.125"/>
    <col min="11" max="11" width="12.4" customWidth="1"/>
    <col min="15" max="15" width="12.625"/>
    <col min="16" max="16" width="11.4416666666667" customWidth="1"/>
    <col min="17" max="17" width="11.125"/>
  </cols>
  <sheetData>
    <row r="1" ht="18.7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8.75" spans="1:18">
      <c r="A2" s="2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/>
      <c r="N2" s="3"/>
      <c r="O2" s="3"/>
      <c r="P2" s="3"/>
      <c r="Q2" s="2" t="s">
        <v>5</v>
      </c>
      <c r="R2" s="2" t="s">
        <v>6</v>
      </c>
    </row>
    <row r="3" spans="1:18">
      <c r="A3" s="2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8</v>
      </c>
      <c r="I3" s="4" t="s">
        <v>9</v>
      </c>
      <c r="J3" s="4" t="s">
        <v>5</v>
      </c>
      <c r="K3" s="4" t="s">
        <v>11</v>
      </c>
      <c r="L3" s="4" t="s">
        <v>13</v>
      </c>
      <c r="M3" s="4" t="s">
        <v>8</v>
      </c>
      <c r="N3" s="4" t="s">
        <v>9</v>
      </c>
      <c r="O3" s="4" t="s">
        <v>5</v>
      </c>
      <c r="P3" s="4" t="s">
        <v>11</v>
      </c>
      <c r="Q3" s="2"/>
      <c r="R3" s="2"/>
    </row>
    <row r="4" ht="15" spans="1:18">
      <c r="A4" s="5">
        <v>2021211508</v>
      </c>
      <c r="B4" s="6">
        <v>94.3478260869565</v>
      </c>
      <c r="C4" s="6">
        <v>8.5</v>
      </c>
      <c r="D4" s="6">
        <v>0</v>
      </c>
      <c r="E4" s="6">
        <f>B4+C4</f>
        <v>102.847826086957</v>
      </c>
      <c r="F4" s="6">
        <f>E4/MAX($E$4:$E$19)*100</f>
        <v>78.7817225071605</v>
      </c>
      <c r="G4" s="6">
        <v>93.111578947</v>
      </c>
      <c r="H4" s="6">
        <v>1</v>
      </c>
      <c r="I4" s="6">
        <v>0</v>
      </c>
      <c r="J4" s="6">
        <f>G4+H4</f>
        <v>94.111578947</v>
      </c>
      <c r="K4" s="6">
        <f>J4/MAX($J$4:$J$19)*100</f>
        <v>94.0296741520318</v>
      </c>
      <c r="L4" s="6">
        <v>100</v>
      </c>
      <c r="M4" s="6">
        <v>12</v>
      </c>
      <c r="N4" s="8">
        <v>0</v>
      </c>
      <c r="O4" s="6">
        <f>L4+M4</f>
        <v>112</v>
      </c>
      <c r="P4" s="6">
        <f>O4/MAX($O4:$O$19)*100</f>
        <v>95.2380952380952</v>
      </c>
      <c r="Q4" s="6">
        <f>F4*0.2+K4*0.7+P4*0.1</f>
        <v>91.1009259316639</v>
      </c>
      <c r="R4" s="6">
        <f>RANK(Q4,$Q$4:$Q$19,0)</f>
        <v>12</v>
      </c>
    </row>
    <row r="5" ht="15" spans="1:18">
      <c r="A5" s="5">
        <v>2021211509</v>
      </c>
      <c r="B5" s="6">
        <v>91.304347826087</v>
      </c>
      <c r="C5" s="6">
        <v>19.5</v>
      </c>
      <c r="D5" s="6">
        <v>0</v>
      </c>
      <c r="E5" s="6">
        <f t="shared" ref="E5:E19" si="0">B5+C5</f>
        <v>110.804347826087</v>
      </c>
      <c r="F5" s="6">
        <f t="shared" ref="F5:F19" si="1">E5/MAX($E$4:$E$19)*100</f>
        <v>84.8764404183041</v>
      </c>
      <c r="G5" s="6">
        <v>93.587105263</v>
      </c>
      <c r="H5" s="6">
        <v>6.5</v>
      </c>
      <c r="I5" s="6">
        <v>0</v>
      </c>
      <c r="J5" s="6">
        <f t="shared" ref="J5:J19" si="2">G5+H5</f>
        <v>100.087105263</v>
      </c>
      <c r="K5" s="6">
        <f>J5/MAX($J$4:$J$19)*100</f>
        <v>100</v>
      </c>
      <c r="L5" s="6">
        <v>100</v>
      </c>
      <c r="M5" s="6">
        <v>12.9333333333333</v>
      </c>
      <c r="N5" s="8">
        <v>0</v>
      </c>
      <c r="O5" s="6">
        <f t="shared" ref="O5:O19" si="3">L5+M5</f>
        <v>112.933333333333</v>
      </c>
      <c r="P5" s="6">
        <f>O5/MAX($O4:$O$19)*100</f>
        <v>96.031746031746</v>
      </c>
      <c r="Q5" s="6">
        <f t="shared" ref="Q5:Q11" si="4">F5*0.2+K5*0.7+P5*0.1</f>
        <v>96.5784626868354</v>
      </c>
      <c r="R5" s="6">
        <f t="shared" ref="R5:R19" si="5">RANK(Q5,$Q$4:$Q$19,0)</f>
        <v>3</v>
      </c>
    </row>
    <row r="6" ht="15" spans="1:18">
      <c r="A6" s="5">
        <v>2021211510</v>
      </c>
      <c r="B6" s="6">
        <v>90</v>
      </c>
      <c r="C6" s="6">
        <v>0</v>
      </c>
      <c r="D6" s="6">
        <v>0</v>
      </c>
      <c r="E6" s="6">
        <f t="shared" si="0"/>
        <v>90</v>
      </c>
      <c r="F6" s="6">
        <f t="shared" si="1"/>
        <v>68.9402517817891</v>
      </c>
      <c r="G6" s="6">
        <v>90.958315789</v>
      </c>
      <c r="H6" s="6">
        <v>0</v>
      </c>
      <c r="I6" s="6">
        <v>0</v>
      </c>
      <c r="J6" s="6">
        <f t="shared" si="2"/>
        <v>90.958315789</v>
      </c>
      <c r="K6" s="6">
        <f t="shared" ref="K6:K19" si="6">J6/MAX($J$4:$J$19)*100</f>
        <v>90.879155261797</v>
      </c>
      <c r="L6" s="6">
        <v>100</v>
      </c>
      <c r="M6" s="6">
        <v>0</v>
      </c>
      <c r="N6" s="8">
        <v>0</v>
      </c>
      <c r="O6" s="6">
        <f t="shared" si="3"/>
        <v>100</v>
      </c>
      <c r="P6" s="6">
        <f>O6/MAX($O4:$O$19)*100</f>
        <v>85.0340136054422</v>
      </c>
      <c r="Q6" s="6">
        <f t="shared" si="4"/>
        <v>85.90686040016</v>
      </c>
      <c r="R6" s="6">
        <f t="shared" si="5"/>
        <v>16</v>
      </c>
    </row>
    <row r="7" ht="15" spans="1:18">
      <c r="A7" s="5">
        <v>2021211512</v>
      </c>
      <c r="B7" s="6">
        <v>93.0434782608696</v>
      </c>
      <c r="C7" s="6">
        <v>24.1</v>
      </c>
      <c r="D7" s="6">
        <v>0</v>
      </c>
      <c r="E7" s="6">
        <f t="shared" si="0"/>
        <v>117.14347826087</v>
      </c>
      <c r="F7" s="6">
        <f t="shared" si="1"/>
        <v>89.7322320655432</v>
      </c>
      <c r="G7" s="6">
        <v>92.563157895</v>
      </c>
      <c r="H7" s="6">
        <v>4.2</v>
      </c>
      <c r="I7" s="6">
        <v>0</v>
      </c>
      <c r="J7" s="6">
        <f t="shared" si="2"/>
        <v>96.763157895</v>
      </c>
      <c r="K7" s="6">
        <f t="shared" si="6"/>
        <v>96.6789454453043</v>
      </c>
      <c r="L7" s="6">
        <v>100</v>
      </c>
      <c r="M7" s="6">
        <v>16.3333333333333</v>
      </c>
      <c r="N7" s="8">
        <v>0</v>
      </c>
      <c r="O7" s="6">
        <f t="shared" si="3"/>
        <v>116.333333333333</v>
      </c>
      <c r="P7" s="6">
        <f>O7/MAX($O4:$O$19)*100</f>
        <v>98.9229024943311</v>
      </c>
      <c r="Q7" s="6">
        <f t="shared" si="4"/>
        <v>95.5139984742547</v>
      </c>
      <c r="R7" s="6">
        <f t="shared" si="5"/>
        <v>5</v>
      </c>
    </row>
    <row r="8" ht="15" spans="1:20">
      <c r="A8" s="5">
        <v>2021211513</v>
      </c>
      <c r="B8" s="6">
        <v>94.7826086956522</v>
      </c>
      <c r="C8" s="6">
        <v>9</v>
      </c>
      <c r="D8" s="6">
        <v>0</v>
      </c>
      <c r="E8" s="6">
        <f t="shared" si="0"/>
        <v>103.782608695652</v>
      </c>
      <c r="F8" s="6">
        <f t="shared" si="1"/>
        <v>79.4977686005462</v>
      </c>
      <c r="G8" s="6">
        <v>92.552631579</v>
      </c>
      <c r="H8" s="6">
        <v>0</v>
      </c>
      <c r="I8" s="6">
        <v>0</v>
      </c>
      <c r="J8" s="6">
        <f t="shared" si="2"/>
        <v>92.552631579</v>
      </c>
      <c r="K8" s="6">
        <f t="shared" si="6"/>
        <v>92.4720835274419</v>
      </c>
      <c r="L8" s="6">
        <v>100</v>
      </c>
      <c r="M8" s="6">
        <v>9.6</v>
      </c>
      <c r="N8" s="8">
        <v>0</v>
      </c>
      <c r="O8" s="6">
        <f t="shared" si="3"/>
        <v>109.6</v>
      </c>
      <c r="P8" s="6">
        <f>O8/MAX($O4:$O$19)*100</f>
        <v>93.1972789115646</v>
      </c>
      <c r="Q8" s="6">
        <f t="shared" si="4"/>
        <v>89.949740080475</v>
      </c>
      <c r="R8" s="6">
        <f t="shared" si="5"/>
        <v>15</v>
      </c>
      <c r="T8" s="9"/>
    </row>
    <row r="9" ht="15" spans="1:18">
      <c r="A9" s="5">
        <v>2021211514</v>
      </c>
      <c r="B9" s="6">
        <v>92.1739130434783</v>
      </c>
      <c r="C9" s="6">
        <v>23.9</v>
      </c>
      <c r="D9" s="6">
        <v>0</v>
      </c>
      <c r="E9" s="6">
        <f t="shared" si="0"/>
        <v>116.073913043478</v>
      </c>
      <c r="F9" s="6">
        <f t="shared" si="1"/>
        <v>88.9129421168321</v>
      </c>
      <c r="G9" s="6">
        <v>94.667763158</v>
      </c>
      <c r="H9" s="6">
        <v>3</v>
      </c>
      <c r="I9" s="6">
        <v>0</v>
      </c>
      <c r="J9" s="6">
        <f t="shared" si="2"/>
        <v>97.667763158</v>
      </c>
      <c r="K9" s="6">
        <f t="shared" si="6"/>
        <v>97.582763435267</v>
      </c>
      <c r="L9" s="6">
        <v>100</v>
      </c>
      <c r="M9" s="6">
        <v>17.3333333333333</v>
      </c>
      <c r="N9" s="8">
        <v>0</v>
      </c>
      <c r="O9" s="6">
        <f t="shared" si="3"/>
        <v>117.333333333333</v>
      </c>
      <c r="P9" s="6">
        <f>O9/MAX($O4:$O$19)*100</f>
        <v>99.7732426303855</v>
      </c>
      <c r="Q9" s="6">
        <f t="shared" si="4"/>
        <v>96.0678470910919</v>
      </c>
      <c r="R9" s="6">
        <f t="shared" si="5"/>
        <v>4</v>
      </c>
    </row>
    <row r="10" ht="15" spans="1:20">
      <c r="A10" s="5">
        <v>2021211515</v>
      </c>
      <c r="B10" s="6">
        <v>92.1739130434783</v>
      </c>
      <c r="C10" s="6">
        <v>12.4</v>
      </c>
      <c r="D10" s="6">
        <v>0</v>
      </c>
      <c r="E10" s="6">
        <f t="shared" si="0"/>
        <v>104.573913043478</v>
      </c>
      <c r="F10" s="6">
        <f t="shared" si="1"/>
        <v>80.1039099447146</v>
      </c>
      <c r="G10" s="6">
        <v>90.541052632</v>
      </c>
      <c r="H10" s="6">
        <v>3</v>
      </c>
      <c r="I10" s="6">
        <v>0</v>
      </c>
      <c r="J10" s="6">
        <f t="shared" si="2"/>
        <v>93.541052632</v>
      </c>
      <c r="K10" s="6">
        <f t="shared" si="6"/>
        <v>93.4596443629788</v>
      </c>
      <c r="L10" s="6">
        <v>100</v>
      </c>
      <c r="M10" s="6">
        <v>16.9333333333333</v>
      </c>
      <c r="N10" s="8">
        <v>0</v>
      </c>
      <c r="O10" s="6">
        <f t="shared" si="3"/>
        <v>116.933333333333</v>
      </c>
      <c r="P10" s="6">
        <f>O10/MAX($O4:$O$19)*100</f>
        <v>99.4331065759637</v>
      </c>
      <c r="Q10" s="6">
        <f t="shared" si="4"/>
        <v>91.3858437006244</v>
      </c>
      <c r="R10" s="6">
        <f t="shared" si="5"/>
        <v>11</v>
      </c>
      <c r="S10" s="9"/>
      <c r="T10" s="10"/>
    </row>
    <row r="11" ht="15" spans="1:18">
      <c r="A11" s="5">
        <v>2021211516</v>
      </c>
      <c r="B11" s="6">
        <v>92.1739130434783</v>
      </c>
      <c r="C11" s="6">
        <v>19.1</v>
      </c>
      <c r="D11" s="6">
        <v>0</v>
      </c>
      <c r="E11" s="6">
        <f t="shared" si="0"/>
        <v>111.273913043478</v>
      </c>
      <c r="F11" s="6">
        <f t="shared" si="1"/>
        <v>85.23612868847</v>
      </c>
      <c r="G11" s="6">
        <v>91.813157895</v>
      </c>
      <c r="H11" s="6">
        <v>3</v>
      </c>
      <c r="I11" s="6">
        <v>0</v>
      </c>
      <c r="J11" s="6">
        <f t="shared" si="2"/>
        <v>94.813157895</v>
      </c>
      <c r="K11" s="6">
        <f t="shared" si="6"/>
        <v>94.7306425196916</v>
      </c>
      <c r="L11" s="6">
        <v>100</v>
      </c>
      <c r="M11" s="6">
        <v>12.1</v>
      </c>
      <c r="N11" s="8">
        <v>0</v>
      </c>
      <c r="O11" s="6">
        <f t="shared" si="3"/>
        <v>112.1</v>
      </c>
      <c r="P11" s="6">
        <f>O11/MAX($O4:$O$19)*100</f>
        <v>95.3231292517007</v>
      </c>
      <c r="Q11" s="6">
        <f t="shared" si="4"/>
        <v>92.8909884266482</v>
      </c>
      <c r="R11" s="6">
        <f t="shared" si="5"/>
        <v>9</v>
      </c>
    </row>
    <row r="12" ht="15" spans="1:18">
      <c r="A12" s="5">
        <v>2021211517</v>
      </c>
      <c r="B12" s="6">
        <v>91.7391304347826</v>
      </c>
      <c r="C12" s="6">
        <v>14.8</v>
      </c>
      <c r="D12" s="6">
        <v>0</v>
      </c>
      <c r="E12" s="6">
        <f t="shared" si="0"/>
        <v>106.539130434783</v>
      </c>
      <c r="F12" s="6">
        <f t="shared" si="1"/>
        <v>81.6092719642976</v>
      </c>
      <c r="G12" s="6">
        <v>91.194736842</v>
      </c>
      <c r="H12" s="6">
        <v>2</v>
      </c>
      <c r="I12" s="6">
        <v>0</v>
      </c>
      <c r="J12" s="6">
        <f t="shared" si="2"/>
        <v>93.194736842</v>
      </c>
      <c r="K12" s="6">
        <f t="shared" si="6"/>
        <v>93.113629969726</v>
      </c>
      <c r="L12" s="6">
        <v>100</v>
      </c>
      <c r="M12" s="6">
        <v>9.66666666666667</v>
      </c>
      <c r="N12" s="8">
        <v>0</v>
      </c>
      <c r="O12" s="6">
        <f t="shared" si="3"/>
        <v>109.666666666667</v>
      </c>
      <c r="P12" s="6">
        <f>O12/MAX($O4:$O$19)*100</f>
        <v>93.2539682539683</v>
      </c>
      <c r="Q12" s="6">
        <f t="shared" ref="Q12:Q19" si="7">F12*0.2+K12*0.7+P12*0.1</f>
        <v>90.8267921970645</v>
      </c>
      <c r="R12" s="6">
        <f t="shared" si="5"/>
        <v>13</v>
      </c>
    </row>
    <row r="13" ht="15" spans="1:18">
      <c r="A13" s="5">
        <v>2021211518</v>
      </c>
      <c r="B13" s="6">
        <v>92.6086956521739</v>
      </c>
      <c r="C13" s="6">
        <v>31.7</v>
      </c>
      <c r="D13" s="6">
        <v>0</v>
      </c>
      <c r="E13" s="6">
        <f t="shared" si="0"/>
        <v>124.308695652174</v>
      </c>
      <c r="F13" s="6">
        <f t="shared" si="1"/>
        <v>95.2208086325185</v>
      </c>
      <c r="G13" s="6">
        <v>92.957894737</v>
      </c>
      <c r="H13" s="6">
        <v>1</v>
      </c>
      <c r="I13" s="6">
        <v>0</v>
      </c>
      <c r="J13" s="6">
        <f t="shared" si="2"/>
        <v>93.957894737</v>
      </c>
      <c r="K13" s="6">
        <f t="shared" si="6"/>
        <v>93.8761236925634</v>
      </c>
      <c r="L13" s="6">
        <v>100</v>
      </c>
      <c r="M13" s="6">
        <v>12.9333333333333</v>
      </c>
      <c r="N13" s="8">
        <v>0</v>
      </c>
      <c r="O13" s="6">
        <f t="shared" si="3"/>
        <v>112.933333333333</v>
      </c>
      <c r="P13" s="6">
        <f>O13/MAX($O4:$O$19)*100</f>
        <v>96.031746031746</v>
      </c>
      <c r="Q13" s="6">
        <f t="shared" si="7"/>
        <v>94.3606229144727</v>
      </c>
      <c r="R13" s="6">
        <f t="shared" si="5"/>
        <v>7</v>
      </c>
    </row>
    <row r="14" ht="15" spans="1:18">
      <c r="A14" s="5">
        <v>2021211519</v>
      </c>
      <c r="B14" s="6">
        <v>94.3478260869565</v>
      </c>
      <c r="C14" s="6">
        <v>17.1</v>
      </c>
      <c r="D14" s="6">
        <v>0</v>
      </c>
      <c r="E14" s="6">
        <f t="shared" si="0"/>
        <v>111.447826086957</v>
      </c>
      <c r="F14" s="6">
        <f t="shared" si="1"/>
        <v>85.3693465663092</v>
      </c>
      <c r="G14" s="6">
        <v>93.478947368</v>
      </c>
      <c r="H14" s="6">
        <v>2.5</v>
      </c>
      <c r="I14" s="6">
        <v>0</v>
      </c>
      <c r="J14" s="6">
        <f t="shared" si="2"/>
        <v>95.978947368</v>
      </c>
      <c r="K14" s="6">
        <f t="shared" si="6"/>
        <v>95.8954174124579</v>
      </c>
      <c r="L14" s="6">
        <v>100</v>
      </c>
      <c r="M14" s="6">
        <v>17.1</v>
      </c>
      <c r="N14" s="8">
        <v>0</v>
      </c>
      <c r="O14" s="6">
        <f t="shared" si="3"/>
        <v>117.1</v>
      </c>
      <c r="P14" s="6">
        <f>O14/MAX($O4:$O$19)*100</f>
        <v>99.5748299319728</v>
      </c>
      <c r="Q14" s="6">
        <f t="shared" si="7"/>
        <v>94.1581444951797</v>
      </c>
      <c r="R14" s="6">
        <f t="shared" si="5"/>
        <v>8</v>
      </c>
    </row>
    <row r="15" ht="15" spans="1:18">
      <c r="A15" s="5">
        <v>2021211520</v>
      </c>
      <c r="B15" s="6">
        <v>92.1739130434783</v>
      </c>
      <c r="C15" s="6">
        <v>13.1</v>
      </c>
      <c r="D15" s="6">
        <v>0</v>
      </c>
      <c r="E15" s="6">
        <f t="shared" si="0"/>
        <v>105.273913043478</v>
      </c>
      <c r="F15" s="6">
        <f t="shared" si="1"/>
        <v>80.6401119030174</v>
      </c>
      <c r="G15" s="6">
        <v>91.815789474</v>
      </c>
      <c r="H15" s="6">
        <v>1</v>
      </c>
      <c r="I15" s="6">
        <v>0</v>
      </c>
      <c r="J15" s="6">
        <f t="shared" si="2"/>
        <v>92.815789474</v>
      </c>
      <c r="K15" s="6">
        <f t="shared" si="6"/>
        <v>92.735012397558</v>
      </c>
      <c r="L15" s="6">
        <v>100</v>
      </c>
      <c r="M15" s="6">
        <v>12.9333333333333</v>
      </c>
      <c r="N15" s="8">
        <v>0</v>
      </c>
      <c r="O15" s="6">
        <f t="shared" si="3"/>
        <v>112.933333333333</v>
      </c>
      <c r="P15" s="6">
        <f>O15/MAX($O4:$O$19)*100</f>
        <v>96.031746031746</v>
      </c>
      <c r="Q15" s="6">
        <f t="shared" si="7"/>
        <v>90.6457056620687</v>
      </c>
      <c r="R15" s="6">
        <f t="shared" si="5"/>
        <v>14</v>
      </c>
    </row>
    <row r="16" ht="15" spans="1:18">
      <c r="A16" s="5">
        <v>2021211521</v>
      </c>
      <c r="B16" s="6">
        <v>94.3478260869565</v>
      </c>
      <c r="C16" s="6">
        <v>24.2</v>
      </c>
      <c r="D16" s="6">
        <v>0</v>
      </c>
      <c r="E16" s="6">
        <f t="shared" si="0"/>
        <v>118.547826086957</v>
      </c>
      <c r="F16" s="6">
        <f t="shared" si="1"/>
        <v>90.8079664290948</v>
      </c>
      <c r="G16" s="6">
        <v>93.821052632</v>
      </c>
      <c r="H16" s="6">
        <v>6</v>
      </c>
      <c r="I16" s="6">
        <v>0</v>
      </c>
      <c r="J16" s="6">
        <f t="shared" si="2"/>
        <v>99.821052632</v>
      </c>
      <c r="K16" s="6">
        <f t="shared" si="6"/>
        <v>99.7341789131568</v>
      </c>
      <c r="L16" s="6">
        <v>100</v>
      </c>
      <c r="M16" s="6">
        <v>17.2666666666667</v>
      </c>
      <c r="N16" s="8">
        <v>0</v>
      </c>
      <c r="O16" s="6">
        <f t="shared" si="3"/>
        <v>117.266666666667</v>
      </c>
      <c r="P16" s="6">
        <f>O16/MAX($O4:$O$19)*100</f>
        <v>99.7165532879819</v>
      </c>
      <c r="Q16" s="6">
        <f t="shared" si="7"/>
        <v>97.9471738538269</v>
      </c>
      <c r="R16" s="6">
        <f t="shared" si="5"/>
        <v>1</v>
      </c>
    </row>
    <row r="17" ht="15" spans="1:18">
      <c r="A17" s="5">
        <v>2021211522</v>
      </c>
      <c r="B17" s="6">
        <v>94.3478260869565</v>
      </c>
      <c r="C17" s="6">
        <v>36.2</v>
      </c>
      <c r="D17" s="6">
        <v>0</v>
      </c>
      <c r="E17" s="6">
        <f t="shared" si="0"/>
        <v>130.547826086957</v>
      </c>
      <c r="F17" s="6">
        <f t="shared" si="1"/>
        <v>100</v>
      </c>
      <c r="G17" s="6">
        <v>93.547368421</v>
      </c>
      <c r="H17" s="6">
        <v>2</v>
      </c>
      <c r="I17" s="6">
        <v>0</v>
      </c>
      <c r="J17" s="6">
        <f t="shared" si="2"/>
        <v>95.547368421</v>
      </c>
      <c r="K17" s="6">
        <f t="shared" si="6"/>
        <v>95.4642140662667</v>
      </c>
      <c r="L17" s="6">
        <v>100</v>
      </c>
      <c r="M17" s="6">
        <v>17.2666666666667</v>
      </c>
      <c r="N17" s="8">
        <v>0</v>
      </c>
      <c r="O17" s="6">
        <f t="shared" si="3"/>
        <v>117.266666666667</v>
      </c>
      <c r="P17" s="6">
        <f>O17/MAX($O4:$O$19)*100</f>
        <v>99.7165532879819</v>
      </c>
      <c r="Q17" s="6">
        <f t="shared" si="7"/>
        <v>96.7966051751849</v>
      </c>
      <c r="R17" s="6">
        <f t="shared" si="5"/>
        <v>2</v>
      </c>
    </row>
    <row r="18" ht="15" spans="1:18">
      <c r="A18" s="5">
        <v>2021211523</v>
      </c>
      <c r="B18" s="6">
        <v>94.3478260869565</v>
      </c>
      <c r="C18" s="6">
        <v>20.6</v>
      </c>
      <c r="D18" s="6">
        <v>0</v>
      </c>
      <c r="E18" s="6">
        <f t="shared" si="0"/>
        <v>114.947826086957</v>
      </c>
      <c r="F18" s="6">
        <f t="shared" si="1"/>
        <v>88.0503563578232</v>
      </c>
      <c r="G18" s="6">
        <v>93.251052632</v>
      </c>
      <c r="H18" s="6">
        <v>3</v>
      </c>
      <c r="I18" s="6">
        <v>0</v>
      </c>
      <c r="J18" s="6">
        <f t="shared" si="2"/>
        <v>96.251052632</v>
      </c>
      <c r="K18" s="6">
        <f t="shared" si="6"/>
        <v>96.1672858647276</v>
      </c>
      <c r="L18" s="6">
        <v>100</v>
      </c>
      <c r="M18" s="6">
        <v>17.6</v>
      </c>
      <c r="N18" s="8">
        <v>0</v>
      </c>
      <c r="O18" s="6">
        <f t="shared" si="3"/>
        <v>117.6</v>
      </c>
      <c r="P18" s="6">
        <f>O18/MAX($O4:$O$19)*100</f>
        <v>100</v>
      </c>
      <c r="Q18" s="6">
        <f t="shared" si="7"/>
        <v>94.9271713768739</v>
      </c>
      <c r="R18" s="6">
        <f t="shared" si="5"/>
        <v>6</v>
      </c>
    </row>
    <row r="19" ht="15" spans="1:18">
      <c r="A19" s="5">
        <v>2021211524</v>
      </c>
      <c r="B19" s="6">
        <v>94.3478260869565</v>
      </c>
      <c r="C19" s="6">
        <v>18.1</v>
      </c>
      <c r="D19" s="6">
        <v>0</v>
      </c>
      <c r="E19" s="6">
        <f t="shared" si="0"/>
        <v>112.447826086957</v>
      </c>
      <c r="F19" s="6">
        <f t="shared" si="1"/>
        <v>86.1353493638846</v>
      </c>
      <c r="G19" s="6">
        <v>92.306578947</v>
      </c>
      <c r="H19" s="6">
        <v>0</v>
      </c>
      <c r="I19" s="6">
        <v>0</v>
      </c>
      <c r="J19" s="6">
        <f t="shared" si="2"/>
        <v>92.306578947</v>
      </c>
      <c r="K19" s="6">
        <f t="shared" si="6"/>
        <v>92.2262450337084</v>
      </c>
      <c r="L19" s="6">
        <v>100</v>
      </c>
      <c r="M19" s="6">
        <v>17.2666666666667</v>
      </c>
      <c r="N19" s="8">
        <v>0</v>
      </c>
      <c r="O19" s="6">
        <f t="shared" si="3"/>
        <v>117.266666666667</v>
      </c>
      <c r="P19" s="6">
        <f>O19/MAX($O4:$O$19)*100</f>
        <v>99.7165532879819</v>
      </c>
      <c r="Q19" s="6">
        <f t="shared" si="7"/>
        <v>91.757096725171</v>
      </c>
      <c r="R19" s="6">
        <f t="shared" si="5"/>
        <v>10</v>
      </c>
    </row>
    <row r="20" ht="17.25" spans="2:2">
      <c r="B20" s="7"/>
    </row>
    <row r="21" ht="17.25" spans="2:2">
      <c r="B21" s="7"/>
    </row>
    <row r="22" ht="17.25" spans="2:2">
      <c r="B22" s="7"/>
    </row>
  </sheetData>
  <mergeCells count="7">
    <mergeCell ref="A1:R1"/>
    <mergeCell ref="B2:F2"/>
    <mergeCell ref="G2:K2"/>
    <mergeCell ref="L2:P2"/>
    <mergeCell ref="A2:A3"/>
    <mergeCell ref="Q2:Q3"/>
    <mergeCell ref="R2:R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马院院办</dc:creator>
  <cp:lastModifiedBy>Effy</cp:lastModifiedBy>
  <dcterms:created xsi:type="dcterms:W3CDTF">2020-09-21T08:00:00Z</dcterms:created>
  <dcterms:modified xsi:type="dcterms:W3CDTF">2022-10-08T07:06:31Z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43B23D2ABA4842039E4726EEC2E10C4B</vt:lpwstr>
  </property>
</Properties>
</file>